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20" yWindow="-120" windowWidth="19416" windowHeight="11016" activeTab="7"/>
  </bookViews>
  <sheets>
    <sheet name="SUMMARY" sheetId="12" r:id="rId1"/>
    <sheet name="Sec-A" sheetId="9" r:id="rId2"/>
    <sheet name="Sec-B" sheetId="13" r:id="rId3"/>
    <sheet name="SEC-C" sheetId="18" r:id="rId4"/>
    <sheet name="SEC D" sheetId="17" r:id="rId5"/>
    <sheet name="SEC E" sheetId="19" r:id="rId6"/>
    <sheet name="SEC F" sheetId="14" r:id="rId7"/>
    <sheet name="SEC G" sheetId="15" r:id="rId8"/>
  </sheets>
  <definedNames>
    <definedName name="_xlnm.Print_Area" localSheetId="4">'SEC D'!$A$1:$F$47</definedName>
    <definedName name="_xlnm.Print_Area" localSheetId="5">'SEC E'!$A$1:$F$20</definedName>
    <definedName name="_xlnm.Print_Area" localSheetId="6">'SEC F'!$A$1:$F$21</definedName>
    <definedName name="_xlnm.Print_Area" localSheetId="7">'SEC G'!$A$1:$F$19</definedName>
    <definedName name="_xlnm.Print_Area" localSheetId="1">'Sec-A'!$A$1:$F$73</definedName>
    <definedName name="_xlnm.Print_Area" localSheetId="2">'Sec-B'!$A$1:$F$109</definedName>
    <definedName name="_xlnm.Print_Area" localSheetId="3">'SEC-C'!$A$1:$G$64</definedName>
    <definedName name="_xlnm.Print_Area" localSheetId="0">SUMMARY!$A$1:$E$20</definedName>
    <definedName name="_xlnm.Print_Titles" localSheetId="4">'SEC D'!$A:$F,'SEC D'!$1:$4</definedName>
    <definedName name="_xlnm.Print_Titles" localSheetId="5">'SEC E'!$A:$F,'SEC E'!$1:$4</definedName>
    <definedName name="_xlnm.Print_Titles" localSheetId="6">'SEC F'!$A:$F,'SEC F'!$1:$4</definedName>
    <definedName name="_xlnm.Print_Titles" localSheetId="7">'SEC G'!$A:$F,'SEC G'!$1:$6</definedName>
    <definedName name="_xlnm.Print_Titles" localSheetId="1">'Sec-A'!$A:$F,'Sec-A'!$1:$7</definedName>
    <definedName name="_xlnm.Print_Titles" localSheetId="2">'Sec-B'!$1:$7</definedName>
    <definedName name="_xlnm.Print_Titles" localSheetId="3">'SEC-C'!$A:$E,'SEC-C'!$1:$5</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5"/>
  <c r="F17"/>
  <c r="F16"/>
  <c r="F15"/>
  <c r="F14"/>
  <c r="F13"/>
  <c r="F12"/>
  <c r="F8"/>
  <c r="F6" i="14"/>
  <c r="F7"/>
  <c r="F8"/>
  <c r="F9"/>
  <c r="F11"/>
  <c r="F12"/>
  <c r="F13"/>
  <c r="F14"/>
  <c r="F15"/>
  <c r="F16"/>
  <c r="F17"/>
  <c r="F18"/>
  <c r="F19"/>
  <c r="F20"/>
  <c r="F7" i="17"/>
  <c r="F9"/>
  <c r="F10"/>
  <c r="F11"/>
  <c r="F13"/>
  <c r="F14"/>
  <c r="F15"/>
  <c r="F16"/>
  <c r="F17"/>
  <c r="F18"/>
  <c r="F19"/>
  <c r="F20"/>
  <c r="F21"/>
  <c r="F25"/>
  <c r="F27"/>
  <c r="F29"/>
  <c r="F30"/>
  <c r="F31"/>
  <c r="F32"/>
  <c r="F33"/>
  <c r="F35"/>
  <c r="F36"/>
  <c r="F37"/>
  <c r="F38"/>
  <c r="F39"/>
  <c r="F40"/>
  <c r="F41"/>
  <c r="F42"/>
  <c r="F43"/>
  <c r="F44"/>
  <c r="F45"/>
  <c r="G9" i="18"/>
  <c r="G11"/>
  <c r="G12"/>
  <c r="G13"/>
  <c r="G14"/>
  <c r="G16"/>
  <c r="G18"/>
  <c r="G7"/>
  <c r="F103" i="13"/>
  <c r="F26"/>
  <c r="F27"/>
  <c r="F28"/>
  <c r="F29"/>
  <c r="F30"/>
  <c r="F34"/>
  <c r="F35"/>
  <c r="F36"/>
  <c r="F38"/>
  <c r="F39"/>
  <c r="F40"/>
  <c r="F41"/>
  <c r="F43"/>
  <c r="F44"/>
  <c r="F45"/>
  <c r="F46"/>
  <c r="F48"/>
  <c r="F49"/>
  <c r="F50"/>
  <c r="F51"/>
  <c r="F52"/>
  <c r="F53"/>
  <c r="F54"/>
  <c r="F56"/>
  <c r="F57"/>
  <c r="F58"/>
  <c r="F59"/>
  <c r="F60"/>
  <c r="F61"/>
  <c r="F63"/>
  <c r="F64"/>
  <c r="F65"/>
  <c r="F66"/>
  <c r="F67"/>
  <c r="F68"/>
  <c r="F70"/>
  <c r="F71"/>
  <c r="F73"/>
  <c r="F74"/>
  <c r="F77"/>
  <c r="F80"/>
  <c r="F81"/>
  <c r="F82"/>
  <c r="F83"/>
  <c r="F85"/>
  <c r="F89"/>
  <c r="F90"/>
  <c r="F91"/>
  <c r="F25"/>
  <c r="D13" i="15"/>
  <c r="E57" i="18"/>
  <c r="E53"/>
  <c r="F21" i="14" l="1"/>
  <c r="F47" i="17"/>
  <c r="F33" i="9"/>
  <c r="F18" i="15"/>
  <c r="E63" i="18" l="1"/>
  <c r="D41" i="13" l="1"/>
  <c r="E62" i="18"/>
  <c r="E51"/>
  <c r="E50"/>
  <c r="E44"/>
  <c r="E42"/>
  <c r="E41"/>
  <c r="E39"/>
  <c r="E38"/>
  <c r="E37"/>
  <c r="E34"/>
  <c r="E33"/>
  <c r="E32"/>
  <c r="E31"/>
  <c r="E29"/>
  <c r="E25"/>
  <c r="E23"/>
  <c r="E21"/>
  <c r="E20"/>
  <c r="E18"/>
  <c r="E16"/>
  <c r="E14"/>
  <c r="E13"/>
  <c r="E12"/>
  <c r="E11"/>
  <c r="D64" i="9"/>
  <c r="F5" i="19"/>
  <c r="F6" l="1"/>
  <c r="F10"/>
  <c r="F11"/>
  <c r="F15"/>
  <c r="F9"/>
  <c r="F7"/>
  <c r="F19"/>
  <c r="F18"/>
  <c r="F17"/>
  <c r="F106" i="13"/>
  <c r="F102"/>
  <c r="F99"/>
  <c r="F98"/>
  <c r="F97"/>
  <c r="F62" i="9"/>
  <c r="F70"/>
  <c r="F60"/>
  <c r="F59"/>
  <c r="F58"/>
  <c r="F57"/>
  <c r="F53"/>
  <c r="F46"/>
  <c r="F35"/>
  <c r="F36"/>
  <c r="F38"/>
  <c r="F39"/>
  <c r="F108" i="13" l="1"/>
  <c r="F12" i="19"/>
  <c r="F14"/>
  <c r="F13"/>
  <c r="F20" l="1"/>
  <c r="F19" i="15"/>
</calcChain>
</file>

<file path=xl/sharedStrings.xml><?xml version="1.0" encoding="utf-8"?>
<sst xmlns="http://schemas.openxmlformats.org/spreadsheetml/2006/main" count="939" uniqueCount="629">
  <si>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</si>
  <si>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</si>
  <si>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</si>
  <si>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</si>
  <si>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</si>
  <si>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</si>
  <si>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</si>
  <si>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</si>
  <si>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</si>
  <si>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</si>
  <si>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</si>
  <si>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</si>
  <si>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</si>
  <si>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</si>
  <si>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</si>
  <si>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</si>
  <si>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</si>
  <si>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</si>
  <si>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</si>
  <si>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</si>
  <si>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</si>
  <si>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</si>
  <si>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</si>
  <si>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</si>
  <si>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</si>
  <si>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</si>
  <si>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</si>
  <si>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</si>
  <si>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</si>
  <si>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</si>
  <si>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</si>
  <si>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</si>
  <si>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</si>
  <si>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</si>
  <si>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</si>
  <si>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</si>
  <si>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</si>
  <si>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</si>
  <si>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</si>
  <si>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</si>
  <si>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</si>
  <si>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</si>
  <si>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</si>
  <si>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A00200</t>
  </si>
  <si>
    <t xml:space="preserve">SUPPLY &amp; INSTALLATION OF BENDS </t>
  </si>
  <si>
    <t>Bends (R = 6D) 4" NB, 6.4mm W.T.  MSS SP-75 Gr. WPHY-42 Angle - 46° to 90°</t>
  </si>
  <si>
    <t>Bends (R = 6D) 4" NB, 6.4mm W.T. MSS SP-75 Gr. WPHY-42 Angle - 23° to 45°</t>
  </si>
  <si>
    <t>Bends (R = 6D) 4" NB, 6.4mm W.T.  MSS SP-75 Gr. WPHY-42 Angle - 22.5° or lower</t>
  </si>
  <si>
    <t>A00300</t>
  </si>
  <si>
    <t>INSTALLATION OF CARRIER PIPE CROSSINGS BY HDD METHOD AT CROSSING WITHOUT CASING PIPE in all types of soils, soft rock/murram except hard rock</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</si>
  <si>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</si>
  <si>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</si>
  <si>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</si>
  <si>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</si>
  <si>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A00350</t>
  </si>
  <si>
    <t>INSTALLATION OF CARRIER PIPE CROSSINGS BY HDD METHOD AT CROSSING WITHOUT CASING PIPE IN HARD ROCK</t>
  </si>
  <si>
    <t>A00400</t>
  </si>
  <si>
    <t>A00450</t>
  </si>
  <si>
    <t>A00500</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</si>
  <si>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</si>
  <si>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</si>
  <si>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</si>
  <si>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</si>
  <si>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</si>
  <si>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</si>
  <si>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</si>
  <si>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</si>
  <si>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</si>
  <si>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</si>
  <si>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</si>
  <si>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</si>
  <si>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</si>
  <si>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</si>
  <si>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</si>
  <si>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</si>
  <si>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</si>
  <si>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</si>
  <si>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</si>
  <si>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</si>
  <si>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</si>
  <si>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</si>
  <si>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</si>
  <si>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</si>
  <si>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</si>
  <si>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</si>
  <si>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</si>
  <si>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</si>
  <si>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</si>
  <si>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</si>
  <si>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</si>
  <si>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</si>
  <si>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</si>
  <si>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</si>
  <si>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</si>
  <si>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</si>
  <si>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</si>
  <si>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</si>
  <si>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</si>
  <si>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</si>
  <si>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</si>
  <si>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</si>
  <si>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B001050</t>
  </si>
  <si>
    <t>4" NB Piping different grades &amp; thickness</t>
  </si>
  <si>
    <t>B001060</t>
  </si>
  <si>
    <t>2" NB Piping different grades &amp; thickness</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</si>
  <si>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</si>
  <si>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</si>
  <si>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</si>
  <si>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</si>
  <si>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</si>
  <si>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B001200</t>
  </si>
  <si>
    <t>INSTALLATION OF ABOVE GROUND BUTT WELDED/SOCKET WELDED VALVES (BALL / PLUG / CHECK / GATE / GLOBE) AS PER DETAILS GIVEN BELOW:</t>
  </si>
  <si>
    <t>B001240</t>
  </si>
  <si>
    <t>B001300</t>
  </si>
  <si>
    <t>INSTALLATION OF  ABOVE  GROUND  GAS ACTUATED VALVES  AS PER DETAILS GIVEN BELOW</t>
  </si>
  <si>
    <t>B001310</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</si>
  <si>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</si>
  <si>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</si>
  <si>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</si>
  <si>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</si>
  <si>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</si>
  <si>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B02200</t>
  </si>
  <si>
    <t xml:space="preserve">VALVES </t>
  </si>
  <si>
    <t>B02300</t>
  </si>
  <si>
    <t>B002310</t>
  </si>
  <si>
    <t>B02400</t>
  </si>
  <si>
    <t>Supply of Globe Valves as per PMS and Data Sheet</t>
  </si>
  <si>
    <t>B02500</t>
  </si>
  <si>
    <t>B02600</t>
  </si>
  <si>
    <t>FLANGES</t>
  </si>
  <si>
    <t>B02700</t>
  </si>
  <si>
    <t>Supply of SW Raised Face (SWRF) Flanges as per details below:</t>
  </si>
  <si>
    <t>B02800</t>
  </si>
  <si>
    <t>Supply of Raised Face Blind Flanges (BLRF) as per details given below:</t>
  </si>
  <si>
    <t>B02900</t>
  </si>
  <si>
    <t>FITTINGS</t>
  </si>
  <si>
    <t>B03000</t>
  </si>
  <si>
    <t>B003010</t>
  </si>
  <si>
    <t>B03100</t>
  </si>
  <si>
    <t>Supply of BW Equal Tee as per details given below:</t>
  </si>
  <si>
    <t>B003110</t>
  </si>
  <si>
    <t>Size - 3/4 Inch, Thk/Sch - 160, Material - ASTM A 105, Dimn. Std. - ASME B 16.9</t>
  </si>
  <si>
    <t>B03200</t>
  </si>
  <si>
    <t>Supply of BW Un-equal Tee as per details given below:</t>
  </si>
  <si>
    <t>B003210</t>
  </si>
  <si>
    <t>B003220</t>
  </si>
  <si>
    <t>B003320</t>
  </si>
  <si>
    <t>Supply of Weldolet conforming to MSS-SP-97, Material - ASTM A105 (CHARPY) and as per details given below:</t>
  </si>
  <si>
    <t>12"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</si>
  <si>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</si>
  <si>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</si>
  <si>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</si>
  <si>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</si>
  <si>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</si>
  <si>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</si>
  <si>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</si>
  <si>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</si>
  <si>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</si>
  <si>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8"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</si>
  <si>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</si>
  <si>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</si>
  <si>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</si>
  <si>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</si>
  <si>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</si>
  <si>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</si>
  <si>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</si>
  <si>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</si>
  <si>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</si>
  <si>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</si>
  <si>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B007010</t>
  </si>
  <si>
    <t>B008000</t>
  </si>
  <si>
    <t>INSTALLATION OF FILTERING/ METERING/ PRS  SKID  AND SCRAPER TRAPS</t>
  </si>
  <si>
    <t>B008010</t>
  </si>
  <si>
    <t xml:space="preserve">Installation of  above ground Flanged/ Welded Scraper Traps  up to mechancial completion in all respectinclusive of painting suitable for Normal Corrosive Environment </t>
  </si>
  <si>
    <t>No</t>
  </si>
  <si>
    <t>B008020</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</si>
  <si>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</si>
  <si>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</si>
  <si>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</si>
  <si>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</si>
  <si>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</si>
  <si>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</si>
  <si>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</si>
  <si>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</si>
  <si>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</si>
  <si>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</si>
  <si>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</si>
  <si>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</si>
  <si>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</si>
  <si>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</si>
  <si>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</si>
  <si>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</si>
  <si>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</si>
  <si>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</si>
  <si>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</si>
  <si>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</si>
  <si>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B006040</t>
  </si>
  <si>
    <t>RECEIVING &amp; TAKING OVER, HANDLING, TRANSPORTATION OF  PIPES , FLANGES , FITTINGS , VALVES/ FILTERING/ METERING SKIDS/PRS  /PIG TRAPS &amp; OTHER EQUIPMENTS  ETC (TERMINAL / MAINLINE MATERIAL  / SURPLUS MATERIAL) - ANYWHERE IN INDIA</t>
  </si>
  <si>
    <t>SUPPLY &amp; INSTALLATION OF QOEC</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</si>
  <si>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</si>
  <si>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</si>
  <si>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 xml:space="preserve">QOEC 2" - 600 # </t>
  </si>
  <si>
    <t>A00120</t>
  </si>
  <si>
    <t>A00101</t>
  </si>
  <si>
    <t>A00351</t>
  </si>
  <si>
    <t>A00401</t>
  </si>
  <si>
    <t>A00402</t>
  </si>
  <si>
    <t>A00403</t>
  </si>
  <si>
    <t>A00601</t>
  </si>
  <si>
    <t>HANDLING, LIFTING, TRANSPORTATION (INSTALLATION) OF EQUIPMENTS / VESSELS (Within Campus)</t>
  </si>
  <si>
    <t>Transportation by Trailer Fix up to 0-50 KM (Weight up to 18 Ton) per trip</t>
  </si>
  <si>
    <t xml:space="preserve">Transportation by Truck Fix up to 0-50 KM (Weight up to 10 Ton) per trip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</si>
  <si>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</si>
  <si>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</si>
  <si>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</si>
  <si>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</si>
  <si>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</si>
  <si>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</si>
  <si>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t>F00120</t>
  </si>
  <si>
    <t>F00130</t>
  </si>
  <si>
    <t>F00140</t>
  </si>
  <si>
    <t>F00300</t>
  </si>
  <si>
    <t>Mtr</t>
  </si>
  <si>
    <t>LS</t>
  </si>
  <si>
    <t>1P X 1 .5 Sq. mm Over all Screened</t>
  </si>
  <si>
    <t>1Q X 1 .5 Sq. mm Over all Screened</t>
  </si>
  <si>
    <t>12P X 0 .5 Sq. mm Individual Screen &amp; Over all Screened</t>
  </si>
  <si>
    <t>Serial communication cable, Modbus RS - 485, PVC Sheathed, 4 pair</t>
  </si>
  <si>
    <t>Junction Box</t>
  </si>
  <si>
    <t>Cable Trays (60 mm wide x 30 mm height)</t>
  </si>
  <si>
    <t>Cable Trays (100 mm wide x 30 mm height)</t>
  </si>
  <si>
    <t>Cable Trays (300 mm wide x 30 mm height)</t>
  </si>
  <si>
    <t>TOTAL: SECTION-F [INSTRUMENTATION WORKS]</t>
  </si>
  <si>
    <t>SCHEDULE OF RATES (SOR): SECTION-G [TELECOM WORKS]</t>
  </si>
  <si>
    <t>Sl. Nos</t>
  </si>
  <si>
    <t>TOTAL Quantity</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</si>
  <si>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</si>
  <si>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</si>
  <si>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</si>
  <si>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</si>
  <si>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</si>
  <si>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</si>
  <si>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</si>
  <si>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</si>
  <si>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</si>
  <si>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</si>
  <si>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</si>
  <si>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</si>
  <si>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t>G00220</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</si>
  <si>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</si>
  <si>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</si>
  <si>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</si>
  <si>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</si>
  <si>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</si>
  <si>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</si>
  <si>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</si>
  <si>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</si>
  <si>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</si>
  <si>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</si>
  <si>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</si>
  <si>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TOTAL: SECTION-G [TELECOM / SCADA WORKS]</t>
  </si>
  <si>
    <t>SCHEDULE OF RATES (SOR): SECTION-E [ELECTRICAL WORKS]</t>
  </si>
  <si>
    <t>Qty. Per Unit</t>
  </si>
  <si>
    <t>E00100</t>
  </si>
  <si>
    <t>E00110</t>
  </si>
  <si>
    <t xml:space="preserve">Nos. </t>
  </si>
  <si>
    <t>E00200</t>
  </si>
  <si>
    <t>E00300</t>
  </si>
  <si>
    <t>E00400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</si>
  <si>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</si>
  <si>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</si>
  <si>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</si>
  <si>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4C X 16 Sqmm Cu conductor XLPE Insulated Armoured Power Cable of 1100V Grade</t>
  </si>
  <si>
    <t>Mtrs.</t>
  </si>
  <si>
    <t>4C X 6 Sqmm Cu conductor XLPE Insulated Armoured Power Cable of 1100V Grade</t>
  </si>
  <si>
    <t>3C X 2.5 Sqmm Cu conductor XLPE Insulated Armoured Power Cable of 1100V Grade</t>
  </si>
  <si>
    <t>TOTAL: SECTION-E [ELECTRICAL WORKS]</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</si>
  <si>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</si>
  <si>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</si>
  <si>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</si>
  <si>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</si>
  <si>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</si>
  <si>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</si>
  <si>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</si>
  <si>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</si>
  <si>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</si>
  <si>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</si>
  <si>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</si>
  <si>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</si>
  <si>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r>
      <t>Supply &amp; installation of Zn anode at a depth of 1.5 - 2.0m on all type of soil including rock alongwith 10m tail cable of 25mm</t>
    </r>
    <r>
      <rPr>
        <vertAlign val="superscript"/>
        <sz val="9.5"/>
        <rFont val="Tahoma"/>
        <family val="2"/>
      </rPr>
      <t>2</t>
    </r>
    <r>
      <rPr>
        <sz val="9.5"/>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</si>
  <si>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</si>
  <si>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</si>
  <si>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</si>
  <si>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</si>
  <si>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</si>
  <si>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</si>
  <si>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</si>
  <si>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</si>
  <si>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</si>
  <si>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</si>
  <si>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</si>
  <si>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</si>
  <si>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</si>
  <si>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</si>
  <si>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Mtrs</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</si>
  <si>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</si>
  <si>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</si>
  <si>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</si>
  <si>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</si>
  <si>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</si>
  <si>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</si>
  <si>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</si>
  <si>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</si>
  <si>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</si>
  <si>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</si>
  <si>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</si>
  <si>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</si>
  <si>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</si>
  <si>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</si>
  <si>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</si>
  <si>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</si>
  <si>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</si>
  <si>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</si>
  <si>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</si>
  <si>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</si>
  <si>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</si>
  <si>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</si>
  <si>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</si>
  <si>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</si>
  <si>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</si>
  <si>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</si>
  <si>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</si>
  <si>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</si>
  <si>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</si>
  <si>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</si>
  <si>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</si>
  <si>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</si>
  <si>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</si>
  <si>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</si>
  <si>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</si>
  <si>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</si>
  <si>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</si>
  <si>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</si>
  <si>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</si>
  <si>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</si>
  <si>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</si>
  <si>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</si>
  <si>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</si>
  <si>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</si>
  <si>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</si>
  <si>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</si>
  <si>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</si>
  <si>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CV008.01.00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</si>
  <si>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</si>
  <si>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</si>
  <si>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</si>
  <si>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</si>
  <si>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</si>
  <si>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</si>
  <si>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</si>
  <si>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</si>
  <si>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</si>
  <si>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</si>
  <si>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</si>
  <si>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</si>
  <si>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</si>
  <si>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</si>
  <si>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</si>
  <si>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</si>
  <si>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</si>
  <si>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</si>
  <si>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</si>
  <si>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</si>
  <si>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</si>
  <si>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</si>
  <si>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t>Cutting the heads of the RCC piles of diameter up to 500mm and depth not exceeding 1500mm including exposing/ cleaning/ bending of reinforcement, making site clean for casting of pile cap and removal and disposal of debris material to spoil heaps anywhere within the plant boundary etc. complete as per drawings, specifications and directions of Engineer-in-Charge. (excavation and backfilling shall be paid separately under relevant items.)</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</si>
  <si>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</si>
  <si>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</si>
  <si>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</si>
  <si>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i)  For all depths below and upto &amp; inclusive of plinth level.</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</si>
  <si>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</si>
  <si>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</si>
  <si>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</si>
  <si>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</si>
  <si>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</si>
  <si>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</si>
  <si>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</si>
  <si>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</si>
  <si>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</si>
  <si>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</si>
  <si>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</si>
  <si>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</si>
  <si>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</si>
  <si>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</si>
  <si>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</si>
  <si>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</si>
  <si>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BRICK MASONRY</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</si>
  <si>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</si>
  <si>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D00100</t>
  </si>
  <si>
    <t>D00110</t>
  </si>
  <si>
    <t>D00111</t>
  </si>
  <si>
    <t>D00112</t>
  </si>
  <si>
    <t>D00113</t>
  </si>
  <si>
    <t>D00120</t>
  </si>
  <si>
    <t>D00121</t>
  </si>
  <si>
    <t>D00122</t>
  </si>
  <si>
    <t>D00123</t>
  </si>
  <si>
    <t>D00130</t>
  </si>
  <si>
    <t>D00131</t>
  </si>
  <si>
    <t>D00132</t>
  </si>
  <si>
    <t>D00133</t>
  </si>
  <si>
    <t>D00134</t>
  </si>
  <si>
    <t>D00135</t>
  </si>
  <si>
    <t>D00200</t>
  </si>
  <si>
    <t>D00210</t>
  </si>
  <si>
    <t>D00211</t>
  </si>
  <si>
    <t>D00212</t>
  </si>
  <si>
    <t>D00213</t>
  </si>
  <si>
    <t>D00214</t>
  </si>
  <si>
    <t>D00215</t>
  </si>
  <si>
    <t>D00216</t>
  </si>
  <si>
    <t>D00217</t>
  </si>
  <si>
    <t>D00220</t>
  </si>
  <si>
    <t>D00221</t>
  </si>
  <si>
    <t>D00223</t>
  </si>
  <si>
    <t>D00224</t>
  </si>
  <si>
    <t>D00225</t>
  </si>
  <si>
    <t>D00230</t>
  </si>
  <si>
    <t>D00240</t>
  </si>
  <si>
    <t>D00250</t>
  </si>
  <si>
    <t>D00260</t>
  </si>
  <si>
    <t>D00270</t>
  </si>
  <si>
    <t xml:space="preserve">Rebate (if any ) offered on Gross total amount (on SI. No. 8 ) above (which will  be applicable on each item of Schedule of Rate </t>
  </si>
  <si>
    <t>Amount of rebate as per SI No 9 above</t>
  </si>
  <si>
    <t>NET TOTAL AMOUNT  (AFTER CONSIDERING REBATE INDICATED AT SI. NO.10 )</t>
  </si>
  <si>
    <t>GST @ 18% on net Total amount mentioned at SI. No. 11 above.</t>
  </si>
  <si>
    <t xml:space="preserve">Size - 0.75 Inch, 800#, SW Ends, Design  Standard - BS EN 1SO 17292, Floating type, Full Bore Ball Valve, Lever Operated </t>
  </si>
  <si>
    <t>Size - 1.0 Inch, 800#, SW Ends, Design Standard - BS EN 1SO 17292, Floating type, Full Bore Ball Valve, Lever Operated</t>
  </si>
  <si>
    <t>Size - 1.0 Inch, 600# , Thk/Sch - XS , Material - ASTM A105, Face/Finish - RF/125AARH , Dimn. Std. - ASME B16.5</t>
  </si>
  <si>
    <t>Size - 3/4  Inch, 600# , Thk/Sch - 160 , Material - ASTM A105, Face/Finish - RF/125AARH , Dimn. Std. - ASME B16.5</t>
  </si>
  <si>
    <t>TPK (Tonnage Per KM)</t>
  </si>
  <si>
    <t>Currency  : INR</t>
  </si>
  <si>
    <t>Grand Total Amount for (SI. No. 11+12+13)</t>
  </si>
  <si>
    <t>Gross Total Amount (inclusive of all applicable taxes &amp; duties excluding GST)
[1+2+3+4+5+6+7]</t>
  </si>
  <si>
    <t>GST @ --% on -- % on value of free issue material of INR 10 Crores</t>
  </si>
  <si>
    <t>Total amount of quoted prices incusive  of all applicable taxex, duties except GST</t>
  </si>
  <si>
    <t>TOTAL: SECTION-D [CP WORKS]</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</si>
  <si>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</si>
  <si>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</si>
  <si>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</si>
  <si>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</si>
  <si>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</si>
  <si>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DEMOLITION OF R.C.C./BRICKS/STONE MASONRY/STEEL WORK</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</si>
  <si>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</si>
  <si>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</si>
  <si>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</si>
  <si>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</si>
  <si>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</si>
  <si>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</si>
  <si>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</si>
  <si>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</si>
  <si>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t>"PROVIDING AND LAYING RCC 500 dia piles cast-in-situ upto min depth of 15m as per standards &amp; specifications  machine mixed  RCC  confirming to Grade M25 and as per the IS 456 specifications and drawing ,using  ordinary Portland cement  with 20mm and downsize graded stone aggregates for cast-in-situ works  etc. in substructure casting pile foundation of 500mm in dia upto maximum depth of 15m including boring, placing of reinforcement in position, vibrating, tamping as per soil condition chemicals used as required for preventing soil from sliding. Supply of all materials and providing labour, tools and tackles are in contractor’s scope.</t>
  </si>
  <si>
    <t>E00310</t>
  </si>
  <si>
    <t>E00320</t>
  </si>
  <si>
    <t>E00330</t>
  </si>
  <si>
    <t>Recess/Surface mounted Outdoor Lighting Panel OLP (For External Lighting) Consisting of 40 Amp FP MCB+ELCB as incomer, Contactor, timer, A/M switch, PB, indication Lamp etc
Outgoing Through Timer:
6 Nos. 16 Amp DP MCB</t>
  </si>
  <si>
    <t>65mm dia 3 Mtr. Long GI PIPE Electrode with 6mm thick chequered plate cover, display board etc</t>
  </si>
  <si>
    <t>600x600x3mm copper plate Electrode with 6 mm thick chequered plate cover, display board etc</t>
  </si>
  <si>
    <t>GI Strip (50X6) mm</t>
  </si>
  <si>
    <t>GI Strip (25X6) mm</t>
  </si>
  <si>
    <t>1C 25 Sq.mm PVC insulated Cu Conductor</t>
  </si>
  <si>
    <t>10 SWG GI wire</t>
  </si>
  <si>
    <t>GI Wire, Copper wire, wire rope and all balance earthing material including copper strip (50 mmX 2 mm thick) jumper for flanges etc.as per the specification.</t>
  </si>
  <si>
    <t xml:space="preserve"> </t>
  </si>
  <si>
    <t xml:space="preserve">  </t>
  </si>
  <si>
    <t>B003310</t>
  </si>
  <si>
    <t>B004030</t>
  </si>
  <si>
    <t>SCHEDULE OF RATES (SOR): SECTION-A [ MAIN LINE WORKS)]</t>
  </si>
  <si>
    <r>
      <rPr>
        <b/>
        <sz val="10"/>
        <rFont val="Tahoma"/>
        <family val="2"/>
      </rPr>
      <t xml:space="preserve">Laying of HDPE Telecom Duct: </t>
    </r>
    <r>
      <rPr>
        <sz val="10"/>
        <rFont val="Tahoma"/>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</si>
  <si>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r>
      <rPr>
        <b/>
        <sz val="10"/>
        <rFont val="Tahoma"/>
        <family val="2"/>
      </rPr>
      <t xml:space="preserve">Blowing of Optical Fibre Cable inside HDPE Duct: </t>
    </r>
    <r>
      <rPr>
        <sz val="10"/>
        <rFont val="Tahoma"/>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</si>
  <si>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r>
      <rPr>
        <b/>
        <sz val="10"/>
        <rFont val="Tahoma"/>
        <family val="2"/>
      </rPr>
      <t>Pressure Gauge of different Range and rating as per site requirement</t>
    </r>
    <r>
      <rPr>
        <sz val="10"/>
        <rFont val="Tahoma"/>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</si>
  <si>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r>
      <rPr>
        <b/>
        <sz val="10"/>
        <rFont val="Tahoma"/>
        <family val="2"/>
      </rPr>
      <t>Pressure Transmitter of different Range and rating as per site requirement</t>
    </r>
    <r>
      <rPr>
        <sz val="10"/>
        <rFont val="Tahoma"/>
        <family val="2"/>
      </rPr>
      <t xml:space="preserve">
Supply, testing, installation, erection and commissioning. Also supply of erection material like SS316 tube, SS fittings, manifold, mounting stand and all other required material. Smart HART, Ex'd', IP-65, 24 VDC 2-wire loop powered.</t>
    </r>
  </si>
  <si>
    <r>
      <rPr>
        <b/>
        <sz val="10"/>
        <rFont val="Tahoma"/>
        <family val="2"/>
      </rPr>
      <t>Valve Junction Bob - Gas Over Oil Actauted Valve (GOOV) of different size and rating as per site requirement</t>
    </r>
    <r>
      <rPr>
        <sz val="10"/>
        <rFont val="Tahoma"/>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</si>
  <si>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r>
      <rPr>
        <b/>
        <sz val="10"/>
        <rFont val="Tahoma"/>
        <family val="2"/>
      </rPr>
      <t>Cables, Cables Trays and Junction boxes</t>
    </r>
    <r>
      <rPr>
        <sz val="10"/>
        <rFont val="Tahoma"/>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</si>
  <si>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r>
      <rPr>
        <b/>
        <sz val="10"/>
        <rFont val="Tahoma"/>
        <family val="2"/>
      </rPr>
      <t xml:space="preserve">Metering skid Testing &amp; Commissioning assistance (For instrumentation part )
</t>
    </r>
    <r>
      <rPr>
        <sz val="10"/>
        <rFont val="Tahoma"/>
        <family val="2"/>
      </rPr>
      <t>Testing &amp; Commissioning of  telemetry interface panel (TIC) , Gas Chromatograph (GC) &amp;  metering panel(flow computer panel) either in field or in control room , Laying of cables from skid JB to metering panel and /or GC panel/TIC and metering panel and /or GC panel to RTU including glanding, termination, ferruling, dressing etc. at both ends and commissioning assistance.
Supply of cable trays if any, installation and erection of cable trays, cable ferrules, cable lugs, cable tie.
Making of cable trench, excavation, restoration of trench, supply and installation of bricks and sand, pipes at all the crossings etc.
, arrangement of nitrogen cylinders (for skid testing), PSV testing (through authorised agency).</t>
    </r>
  </si>
  <si>
    <r>
      <rPr>
        <b/>
        <sz val="10"/>
        <rFont val="Tahoma"/>
        <family val="2"/>
      </rPr>
      <t xml:space="preserve">PRS skid Testing &amp; Commissioning (For instrumentation part )
</t>
    </r>
    <r>
      <rPr>
        <sz val="10"/>
        <rFont val="Tahoma"/>
        <family val="2"/>
      </rPr>
      <t>Testing &amp; Commissioning of  JBs, cabling, glanding, termination and earthing cables within the skid.</t>
    </r>
  </si>
  <si>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ahoma"/>
        <family val="2"/>
      </rPr>
      <t xml:space="preserve"> 50 </t>
    </r>
    <r>
      <rPr>
        <sz val="10"/>
        <rFont val="Tahoma"/>
        <family val="2"/>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ahoma"/>
        <family val="2"/>
      </rPr>
      <t>ST 1.6/50 cm</t>
    </r>
    <r>
      <rPr>
        <sz val="10"/>
        <rFont val="Tahoma"/>
        <family val="2"/>
      </rPr>
      <t xml:space="preserve">, each MMO anode has current output of </t>
    </r>
    <r>
      <rPr>
        <b/>
        <sz val="10"/>
        <rFont val="Tahoma"/>
        <family val="2"/>
      </rPr>
      <t>2.5 Amp</t>
    </r>
    <r>
      <rPr>
        <sz val="10"/>
        <rFont val="Tahoma"/>
        <family val="2"/>
      </rPr>
      <t xml:space="preserve"> and other accessories like vent pipe, Calcined petroleum coke breeze, Riged PVC pipe  of 12" (300mm) with minimum 15 mtrs in length (ie. 15 meter inactive anode bed), Nylon Rope, etc.from the approved vendor as per specification.</t>
    </r>
  </si>
  <si>
    <r>
      <rPr>
        <b/>
        <sz val="16"/>
        <rFont val="Tahoma"/>
        <family val="2"/>
      </rPr>
      <t>SCHEDULE OF RATES (SOR): SECTION-C [CIVIL / STRUCTURAL &amp; ARCHITECTURAL]</t>
    </r>
    <r>
      <rPr>
        <b/>
        <sz val="12"/>
        <rFont val="Tahoma"/>
        <family val="2"/>
      </rPr>
      <t xml:space="preserve">
</t>
    </r>
  </si>
  <si>
    <r>
      <t>M</t>
    </r>
    <r>
      <rPr>
        <vertAlign val="superscript"/>
        <sz val="11"/>
        <color indexed="8"/>
        <rFont val="Tahoma"/>
        <family val="2"/>
      </rPr>
      <t>2</t>
    </r>
  </si>
  <si>
    <r>
      <t>M</t>
    </r>
    <r>
      <rPr>
        <vertAlign val="superscript"/>
        <sz val="11"/>
        <color indexed="8"/>
        <rFont val="Tahoma"/>
        <family val="2"/>
      </rPr>
      <t>3</t>
    </r>
  </si>
  <si>
    <r>
      <t>Earth work in Excavation below ground level for all kinds of works in ALL TYPES OF SOIL  as classified in specification for a</t>
    </r>
    <r>
      <rPr>
        <b/>
        <sz val="10"/>
        <rFont val="Tahoma"/>
        <family val="2"/>
      </rPr>
      <t xml:space="preserve"> depth upto 1.5m </t>
    </r>
    <r>
      <rPr>
        <sz val="10"/>
        <rFont val="Tahoma"/>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</si>
  <si>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Tahoma"/>
        <family val="2"/>
      </rPr>
      <t>1:4:8</t>
    </r>
    <r>
      <rPr>
        <sz val="10"/>
        <rFont val="Tahoma"/>
        <family val="2"/>
      </rPr>
      <t xml:space="preserve"> by volume (1 Cement: 4 Coarse Sand: 8 Crushed Stone Aggregates/Gravels with 40mm and down size graded crushed stone aggaregates.
</t>
    </r>
  </si>
  <si>
    <r>
      <t xml:space="preserve">Concrete of nominal mix of </t>
    </r>
    <r>
      <rPr>
        <b/>
        <sz val="10"/>
        <rFont val="Tahoma"/>
        <family val="2"/>
      </rPr>
      <t>1:5:10</t>
    </r>
    <r>
      <rPr>
        <sz val="10"/>
        <rFont val="Tahoma"/>
        <family val="2"/>
      </rPr>
      <t xml:space="preserve"> by volume (1 Cement :5 Coarse Sand : 10 Crushed Stone Aggaregates/Gravels).
</t>
    </r>
  </si>
  <si>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Tahoma"/>
        <family val="2"/>
      </rPr>
      <t>M20</t>
    </r>
    <r>
      <rPr>
        <sz val="10"/>
        <rFont val="Tahoma"/>
        <family val="2"/>
      </rPr>
      <t xml:space="preserve"> with 20mm and down size graded crushed stone aggaregates/Gravels.
. 
</t>
    </r>
  </si>
  <si>
    <r>
      <t xml:space="preserve">Providing and laying REINFORCED CEMENT CONCRETE OF </t>
    </r>
    <r>
      <rPr>
        <b/>
        <sz val="10"/>
        <rFont val="Tahoma"/>
        <family val="2"/>
      </rPr>
      <t>M-25</t>
    </r>
    <r>
      <rPr>
        <sz val="10"/>
        <rFont val="Tahoma"/>
        <family val="2"/>
      </rPr>
      <t xml:space="preserve"> GRADE with 20mm and down size graded crushed stone aggregates/gravel in </t>
    </r>
    <r>
      <rPr>
        <b/>
        <sz val="10"/>
        <rFont val="Tahoma"/>
        <family val="2"/>
      </rPr>
      <t>SUB-STRUCTURE</t>
    </r>
    <r>
      <rPr>
        <sz val="10"/>
        <rFont val="Tahoma"/>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</si>
  <si>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Providing and laying REINFORCED CEMENT CONCRETE OF </t>
    </r>
    <r>
      <rPr>
        <b/>
        <sz val="10"/>
        <rFont val="Tahoma"/>
        <family val="2"/>
      </rPr>
      <t>M-25</t>
    </r>
    <r>
      <rPr>
        <sz val="10"/>
        <rFont val="Tahoma"/>
        <family val="2"/>
      </rPr>
      <t xml:space="preserve"> GRADE with 20mm and down size graded crushed stone aggregates/gravel in </t>
    </r>
    <r>
      <rPr>
        <b/>
        <sz val="10"/>
        <rFont val="Tahoma"/>
        <family val="2"/>
      </rPr>
      <t>SUPER STRUCTURE</t>
    </r>
    <r>
      <rPr>
        <sz val="10"/>
        <rFont val="Tahoma"/>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Tahoma"/>
        <family val="2"/>
      </rPr>
      <t>3</t>
    </r>
    <r>
      <rPr>
        <sz val="10"/>
        <rFont val="Tahoma"/>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</si>
  <si>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Manufacturing, transporting, supplying and erecting in position Reinforced Cement Concrete </t>
    </r>
    <r>
      <rPr>
        <b/>
        <sz val="10"/>
        <rFont val="Tahoma"/>
        <family val="2"/>
      </rPr>
      <t xml:space="preserve">PRECAST ELEMENTS </t>
    </r>
    <r>
      <rPr>
        <sz val="10"/>
        <rFont val="Tahoma"/>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</si>
  <si>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r>
      <rPr>
        <b/>
        <sz val="10"/>
        <rFont val="Tahoma"/>
        <family val="2"/>
      </rPr>
      <t>Compression Test</t>
    </r>
    <r>
      <rPr>
        <sz val="10"/>
        <rFont val="Tahoma"/>
        <family val="2"/>
      </rPr>
      <t>: Routine Vertical Load testing of piles in accordance with IS 2911  (Part IV ) including installation of loading platform &amp; preparation of pile head or construction of test cap &amp; dismentalling of test cap after test etc. including supply all all materials, tools &amp; tackles to carry out the test complete as per specification and direction of Engineer in charge</t>
    </r>
  </si>
  <si>
    <r>
      <rPr>
        <b/>
        <sz val="10"/>
        <rFont val="Tahoma"/>
        <family val="2"/>
      </rPr>
      <t>Shear Test</t>
    </r>
    <r>
      <rPr>
        <sz val="10"/>
        <rFont val="Tahoma"/>
        <family val="2"/>
      </rPr>
      <t>: Routine Lateral Load testing of single piles in accordance with IS 2911 (Part IV ) for determining safe allowable lateral load on pile etc. including supply all all materials, tools &amp; takles to carryout the test complete as per specification and direction of Engineer in charge</t>
    </r>
  </si>
  <si>
    <r>
      <t xml:space="preserve">Supplying, transporting, storing, fabricating in position and testing/examining bolted and/or welded </t>
    </r>
    <r>
      <rPr>
        <b/>
        <sz val="10"/>
        <rFont val="Tahoma"/>
        <family val="2"/>
      </rPr>
      <t>STRUCTURAL STEEL WORKS</t>
    </r>
    <r>
      <rPr>
        <sz val="10"/>
        <rFont val="Tahoma"/>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</si>
  <si>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r>
      <t xml:space="preserve">External Walls
</t>
    </r>
    <r>
      <rPr>
        <sz val="10"/>
        <rFont val="Tahoma"/>
        <family val="2"/>
      </rPr>
      <t xml:space="preserve">Ordinary  plain  cement  plaster  Average  18mm  thick  1:4  (1  cement  : 4 sand). Cement supplied by the Contractor at their cost.  </t>
    </r>
    <r>
      <rPr>
        <b/>
        <sz val="10"/>
        <rFont val="Tahoma"/>
        <family val="2"/>
      </rPr>
      <t xml:space="preserve">
</t>
    </r>
  </si>
  <si>
    <r>
      <t>Supply of R=1.5D 90</t>
    </r>
    <r>
      <rPr>
        <b/>
        <vertAlign val="superscript"/>
        <sz val="10"/>
        <rFont val="Tahoma"/>
        <family val="2"/>
      </rPr>
      <t>o</t>
    </r>
    <r>
      <rPr>
        <b/>
        <sz val="10"/>
        <rFont val="Tahoma"/>
        <family val="2"/>
      </rPr>
      <t xml:space="preserve"> BW Elbow as per details given below:</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</si>
  <si>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</si>
  <si>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Tahoma"/>
        <family val="2"/>
      </rPr>
      <t>Note:
Instalation and commssioning of Instrumentation items such as  Gas Chromatograph (GC) &amp;  metering panel(flow computer panel), cable laying are seperately covered under Instrumentation SOR</t>
    </r>
  </si>
  <si>
    <r>
      <t xml:space="preserve">Trenching to all depths by excavation in all types of soils </t>
    </r>
    <r>
      <rPr>
        <b/>
        <sz val="9.5"/>
        <rFont val="Tahoma"/>
        <family val="2"/>
      </rPr>
      <t>except hard rock</t>
    </r>
    <r>
      <rPr>
        <sz val="9.5"/>
        <rFont val="Tahoma"/>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Tahoma"/>
        <family val="2"/>
      </rPr>
      <t>Note : Extra payment on account of excavation in hard rock will be as per SOR item No. A00120 based on actual measurement for hard rock encountered as certified by the EIC.</t>
    </r>
  </si>
  <si>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Tahoma"/>
        <family val="2"/>
      </rPr>
      <t xml:space="preserve"> in all types of soils, soft rock/ murram except hard rock</t>
    </r>
    <r>
      <rPr>
        <sz val="9.5"/>
        <rFont val="Tahoma"/>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Tahoma"/>
        <family val="2"/>
      </rPr>
      <t xml:space="preserve">including CS CONDUIT of size 150mm NB, 6.4mm thick. as per API - 5L Gr. B or equivalent ,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conduit  or  CS conduit subducted with HDPE conduit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</si>
  <si>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except hard rock,)</t>
    </r>
    <r>
      <rPr>
        <sz val="9.5"/>
        <rFont val="Tahoma"/>
        <family val="2"/>
      </rPr>
      <t>, all depth to accommodate the pipeline at all conditions encountered during crossing by approved HDD methods procedure for providing minimum cover specified in code / specification or as decided by concerned authority, whichever is more.</t>
    </r>
  </si>
  <si>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Tahoma"/>
        <family val="2"/>
      </rPr>
      <t xml:space="preserve">, in Hard rock area </t>
    </r>
    <r>
      <rPr>
        <sz val="9.5"/>
        <rFont val="Tahoma"/>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Tahoma"/>
        <family val="2"/>
      </rPr>
      <t xml:space="preserve">including CS CONDUIT of size 150mm NB, 6.4mm thick. as per API - 5L Gr. B or equivalent (refer SCC clause 2.2.4 also),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conduit  or  CS conduit subducted with HDPE conduit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</si>
  <si>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Tahoma"/>
        <family val="2"/>
      </rPr>
      <t>in Hard rock area</t>
    </r>
    <r>
      <rPr>
        <sz val="9.5"/>
        <rFont val="Tahoma"/>
        <family val="2"/>
      </rPr>
      <t>, all depth to accommodate the pipeline at all conditions encountered during crossing by approved HDD methods procedure for providing minimum cover specified in code / specification or as decided by concerned authority, whichever is more.</t>
    </r>
  </si>
  <si>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Tahoma"/>
        <family val="2"/>
      </rPr>
      <t>(Note :- Payment shall be based on the actual length of pipeline laid).</t>
    </r>
  </si>
  <si>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</si>
  <si>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SCHEDULE OF RATES (SOR): SECTION-D [CATHODIC PROTECTION WORKS]</t>
  </si>
  <si>
    <t xml:space="preserve">100 (4"), diff. grades &amp; thickness </t>
  </si>
  <si>
    <t>Size - 4.0 Inch, Rating - 600#</t>
  </si>
  <si>
    <t>Size - 2.0 Inch, Rating -600#</t>
  </si>
  <si>
    <t>Size - 2.0 Inch, Rating - 600#</t>
  </si>
  <si>
    <t>Supply, installation, testing, commissioning of Street Lighting Fixture suitable for 60W LED Lamps on Lighting Poles (7.5mtr Height) with aluminium paint complete with mounting bracket, control gear box, internal cable from fitting to junction box, fitting, etc. including civil foundation with pipe inserts for cables and connecting work, with all material and labour as per specifications, drawings and instruction of EIC. Work to be completed in all respects.</t>
  </si>
  <si>
    <t>Supply, installation, testing, commissioning of Fame Proof Street Lighting Fixture suitable for 60 W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</si>
  <si>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PROJECT : CONSTRUCTION OF STEEL PIPELINE AND ASSOCIATED FACILITIES ON LMC TO M/S CARBORUNDUM UNIVERSAL LTD.,HOSUR</t>
  </si>
  <si>
    <t xml:space="preserve">1" NB Piping different grades &amp; thickness </t>
  </si>
  <si>
    <t>Size - 12.0 Inch, Rating -  600#</t>
  </si>
  <si>
    <t>Size - 1.0 Inch, Rating -  800#/150#</t>
  </si>
  <si>
    <t>Size - 3/4 Inch, Rating - 800#/150#</t>
  </si>
  <si>
    <t>12" NB Piping different grades &amp; thickness</t>
  </si>
  <si>
    <t>8" NB Piping different grades &amp; thickness</t>
  </si>
  <si>
    <t xml:space="preserve">Size - 2 Inch, 600#, Flange Ends, Design Standard - BS EN 1SO 15761, </t>
  </si>
  <si>
    <t>Size - 2 Inch, 600# , Thk/Sch - XS , Material - ASTM A105, Face/Finish - RF/125AARH , Dimn. Std. - ASME B16.5</t>
  </si>
  <si>
    <t>Size - 2 Inch, 600# , Material - ASTM A105, Face/Finish - RF/125AARH , Dimn. Std. - ASME B16.5</t>
  </si>
  <si>
    <t>Size - 2 Inch, Thk/Sch - XS, Material - ASTM A 105, Dimn. Std. - ASME B 1611</t>
  </si>
  <si>
    <t>Size - 4.0 Inch x 2.0 Inch, Thk/Sch - XS, Material - ASTM A 105 (CHARPY), Dimn. Std. - ASME B 16.9</t>
  </si>
  <si>
    <t>Supply of Weldolet conforming to MSS-SP-97, Material - ASTM A105 and as per details given below:</t>
  </si>
  <si>
    <t>12" x 2" XS</t>
  </si>
  <si>
    <t>4" x 2" XS</t>
  </si>
  <si>
    <t>4" x 2", Thk/Sch - XS</t>
  </si>
  <si>
    <t>CO2 (10 Kg) considered  2 no. for each locations</t>
  </si>
  <si>
    <t>6 kg capacity DCP fire extinguisher (portable) considered  4 no. for each locations</t>
  </si>
  <si>
    <t>A00201</t>
  </si>
  <si>
    <t>A00202</t>
  </si>
  <si>
    <t>A00203</t>
  </si>
  <si>
    <t>A00404</t>
  </si>
  <si>
    <t>B001020</t>
  </si>
  <si>
    <t>B001030</t>
  </si>
  <si>
    <t>B001040</t>
  </si>
  <si>
    <t>B001010</t>
  </si>
  <si>
    <t>B001110</t>
  </si>
  <si>
    <t>B001120</t>
  </si>
  <si>
    <t>B001130</t>
  </si>
  <si>
    <t>B001210</t>
  </si>
  <si>
    <t>B001220</t>
  </si>
  <si>
    <t>B001230</t>
  </si>
  <si>
    <t>B002610</t>
  </si>
  <si>
    <t>B002910</t>
  </si>
  <si>
    <t>B007020</t>
  </si>
  <si>
    <t>B007030</t>
  </si>
  <si>
    <t>E00340</t>
  </si>
  <si>
    <t>E00350</t>
  </si>
  <si>
    <t>E00360</t>
  </si>
  <si>
    <t>E00370</t>
  </si>
  <si>
    <t>E00410</t>
  </si>
  <si>
    <t>E00420</t>
  </si>
  <si>
    <t>E00430</t>
  </si>
  <si>
    <r>
      <t xml:space="preserve">Temperature Transmitter of different Range and rating as per site requirement
</t>
    </r>
    <r>
      <rPr>
        <sz val="10"/>
        <rFont val="Tahoma"/>
        <family val="2"/>
      </rPr>
      <t>Supply, testing, installation, erection and commissioning. Also supply of erection material like SS316 tube, SS fittings, manifold, mounting stand and all other required material. Smart HART, Ex'd', IP-65, 24 VDC 2-wire loop powered.</t>
    </r>
  </si>
  <si>
    <t>F00200</t>
  </si>
  <si>
    <t>F00210</t>
  </si>
  <si>
    <t>F00220</t>
  </si>
  <si>
    <t>F00230</t>
  </si>
  <si>
    <t>F00240</t>
  </si>
  <si>
    <t>F00250</t>
  </si>
  <si>
    <t>F00260</t>
  </si>
  <si>
    <t>F00270</t>
  </si>
  <si>
    <t>F00280</t>
  </si>
  <si>
    <t>F00400</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</si>
  <si>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boundary limit of the plant and measurement shall be taken in the cutting area only).</t>
  </si>
  <si>
    <t>10c x 2.5 sq mm measurement cable (from CJB to TRU)</t>
  </si>
  <si>
    <t>D00222</t>
  </si>
  <si>
    <t>1C x 35 sqmm armoured (anode &amp; cathode header cable)</t>
  </si>
  <si>
    <t>3C x 10 sqmm armoured (CP TR to existing Panel)</t>
  </si>
  <si>
    <t xml:space="preserve">Size - 2 Inch, 600#, BW Ends, Design  Standard - BS EN 1SO 17292, Floating type, Full Bore Ball Valve, Lever Operated. </t>
  </si>
  <si>
    <t xml:space="preserve">Size - 2 Inch, 600#, Flange Ends, Design  Standard - BS EN 1SO 17292, Floating type, Full Bore Ball Valve, Lever Operated. </t>
  </si>
  <si>
    <t>Supply of Socket Welded (SW)/ Flange /BW Ends Ball Valves as per  PMS and Data Sheet</t>
  </si>
  <si>
    <t>1C x 6 sqmm armoured - Potential Measurement &amp; ref. cell cable (RE/PE to REJB &amp; REJB to CJB)</t>
  </si>
  <si>
    <t xml:space="preserve">PROJECT : CONSTRUCTION OF STEEL PIPELINE AND ASSOCIATED FACILITIES ON LMC TO M/S CARBORUNDUM UNIVERSAL LTD., HOSUR. </t>
  </si>
  <si>
    <t>Amount</t>
  </si>
  <si>
    <t>Size - 4 Inch, Rating - 600#</t>
  </si>
  <si>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</si>
  <si>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D00114</t>
  </si>
  <si>
    <t>Complete Detailed Survey for  Engineering, Supply, laying, installation, termination, testing &amp; commissioning of Cathodic Protection system complete Civil Works and all material and labour as per specifications, drawings and instruction of EIC. Work to be completed in all respects.</t>
  </si>
  <si>
    <t xml:space="preserve">TEMPORARY CATHODIC PROTECTION SYSTEM </t>
  </si>
  <si>
    <t>Sl. 
No.</t>
  </si>
  <si>
    <t>B002210</t>
  </si>
  <si>
    <t>B002220</t>
  </si>
  <si>
    <t>B002230</t>
  </si>
  <si>
    <t>B002240</t>
  </si>
  <si>
    <t>B002510</t>
  </si>
  <si>
    <t>B002520</t>
  </si>
  <si>
    <t>B002530</t>
  </si>
  <si>
    <t>B002810</t>
  </si>
  <si>
    <t>B003120</t>
  </si>
  <si>
    <t>B003300</t>
  </si>
  <si>
    <r>
      <rPr>
        <b/>
        <sz val="10"/>
        <rFont val="Tahoma"/>
        <family val="2"/>
      </rPr>
      <t xml:space="preserve">Note: </t>
    </r>
    <r>
      <rPr>
        <sz val="10"/>
        <rFont val="Tahoma"/>
        <family val="2"/>
      </rPr>
      <t xml:space="preserve">
</t>
    </r>
    <r>
      <rPr>
        <b/>
        <sz val="10"/>
        <rFont val="Tahoma"/>
        <family val="2"/>
      </rPr>
      <t>(1)</t>
    </r>
    <r>
      <rPr>
        <sz val="10"/>
        <rFont val="Tahoma"/>
        <family val="2"/>
      </rPr>
      <t xml:space="preserve"> Min. 1 TON weightage shall be considered for SOR Item B006040 to process the payment.</t>
    </r>
    <r>
      <rPr>
        <b/>
        <sz val="10"/>
        <rFont val="Tahoma"/>
        <family val="2"/>
      </rPr>
      <t xml:space="preserve">
(2) </t>
    </r>
    <r>
      <rPr>
        <sz val="10"/>
        <rFont val="Tahoma"/>
        <family val="2"/>
      </rPr>
      <t xml:space="preserve">Unit of measurement MT - Km is product of Weight (in MT) of Material to be transported &amp; road distance (in Kilometers) between dispatch point after 50 Km as shown in the SOR Item No. B006010 &amp; B006020 to destination point. Accordingly, unit rate will be in Rs. / MT-Km; 
</t>
    </r>
    <r>
      <rPr>
        <b/>
        <sz val="10"/>
        <rFont val="Tahoma"/>
        <family val="2"/>
      </rPr>
      <t xml:space="preserve">(3) </t>
    </r>
    <r>
      <rPr>
        <sz val="10"/>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rFont val="Tahoma"/>
        <family val="2"/>
      </rPr>
      <t xml:space="preserve">(4) </t>
    </r>
    <r>
      <rPr>
        <sz val="10"/>
        <rFont val="Tahoma"/>
        <family val="2"/>
      </rPr>
      <t xml:space="preserve">Above price shall be inclusive of all type of taxes &amp; duties, transit insurance during transportation &amp; other insurance, etc. including all financial &amp; commercial implication as per the tender document. No other payment except as per quoted unit rate &amp; executed quantities will be payable by the Owner. 
</t>
    </r>
  </si>
  <si>
    <t>Transportation by Trailer Beyond 50 KM in addition to SOR Item No. B006010.</t>
  </si>
  <si>
    <t>Transportation by Truck Beyond 50 KM  in addition to SOR Item No. B006020.</t>
  </si>
  <si>
    <t>B006050</t>
  </si>
  <si>
    <t xml:space="preserve">CV011.02.00 </t>
  </si>
  <si>
    <t xml:space="preserve">CV011.03.00 </t>
  </si>
  <si>
    <t xml:space="preserve">CV011.04.00 </t>
  </si>
  <si>
    <t xml:space="preserve">CV011.05.00 </t>
  </si>
  <si>
    <t xml:space="preserve">CV012.06.00 </t>
  </si>
  <si>
    <t xml:space="preserve">CV012.07.00 </t>
  </si>
  <si>
    <t xml:space="preserve">CV012.08.00 </t>
  </si>
  <si>
    <t xml:space="preserve">CV012.09.00 </t>
  </si>
  <si>
    <t xml:space="preserve">CV012.10.00 </t>
  </si>
  <si>
    <t xml:space="preserve">CV012.11.00 </t>
  </si>
  <si>
    <t xml:space="preserve">CV013.02.00 </t>
  </si>
  <si>
    <t xml:space="preserve">CV016.02.00 </t>
  </si>
  <si>
    <t xml:space="preserve">CV016.03.00 </t>
  </si>
  <si>
    <t xml:space="preserve">CV016.04.00 </t>
  </si>
  <si>
    <r>
      <t>Transportation of material for nominal quantities from despatch point to site on "</t>
    </r>
    <r>
      <rPr>
        <b/>
        <sz val="10"/>
        <rFont val="Tahoma"/>
        <family val="2"/>
      </rPr>
      <t xml:space="preserve">TO PAY BASIS" </t>
    </r>
    <r>
      <rPr>
        <sz val="10"/>
        <rFont val="Tahoma"/>
        <family val="2"/>
      </rPr>
      <t xml:space="preserve">and payment shall be reimbursed </t>
    </r>
    <r>
      <rPr>
        <b/>
        <sz val="10"/>
        <rFont val="Tahoma"/>
        <family val="2"/>
      </rPr>
      <t xml:space="preserve"> </t>
    </r>
    <r>
      <rPr>
        <sz val="10"/>
        <rFont val="Tahoma"/>
        <family val="2"/>
      </rPr>
      <t>as per SCC Clause no 2.5.7 of Tender Document.  Bidder not to quote for this item.</t>
    </r>
  </si>
  <si>
    <t>Not to be quoted</t>
  </si>
  <si>
    <t xml:space="preserve">CV008.00.00 </t>
  </si>
  <si>
    <t xml:space="preserve">CV012.12.00 </t>
  </si>
  <si>
    <t xml:space="preserve">CV014.01.00 </t>
  </si>
  <si>
    <t>Crossing all foreign pipeline/ HT line/ Cables/ any other utilities with necessary concrete/ PVC protection including coordination with all agencies and obtaining NOC.</t>
  </si>
  <si>
    <t>The pipeline is required to be laid along RoU of National Highway/ Asphlated road in Industrial area/ restricted RoU with presence of underground utilities.</t>
  </si>
  <si>
    <r>
      <rPr>
        <b/>
        <sz val="9.5"/>
        <rFont val="Tahoma"/>
        <family val="2"/>
      </rPr>
      <t>Note:</t>
    </r>
    <r>
      <rPr>
        <sz val="9.5"/>
        <rFont val="Tahoma"/>
        <family val="2"/>
      </rPr>
      <t xml:space="preserve"> </t>
    </r>
    <r>
      <rPr>
        <b/>
        <sz val="9.5"/>
        <rFont val="Tahoma"/>
        <family val="2"/>
      </rPr>
      <t>(1)</t>
    </r>
    <r>
      <rPr>
        <sz val="9.5"/>
        <rFont val="Tahoma"/>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Tahoma"/>
        <family val="2"/>
      </rPr>
      <t>(2)</t>
    </r>
    <r>
      <rPr>
        <sz val="9.5"/>
        <rFont val="Tahoma"/>
        <family val="2"/>
      </rPr>
      <t xml:space="preserve"> All crossings installed by HDD /  jacking / boring  shall be paid separately as per the rates quoted for the same elsewhere in the SOR.
</t>
    </r>
    <r>
      <rPr>
        <b/>
        <sz val="9.5"/>
        <rFont val="Tahoma"/>
        <family val="2"/>
      </rPr>
      <t>(3)</t>
    </r>
    <r>
      <rPr>
        <sz val="9.5"/>
        <rFont val="Tahoma"/>
        <family val="2"/>
      </rPr>
      <t xml:space="preserve"> Restoration of Asphalted road including compaction of soil, to original condition as per requirement and satisfaction of EIC and/ or concerned owners.
</t>
    </r>
    <r>
      <rPr>
        <b/>
        <sz val="9.5"/>
        <rFont val="Tahoma"/>
        <family val="2"/>
      </rPr>
      <t xml:space="preserve">(4) </t>
    </r>
    <r>
      <rPr>
        <sz val="9.5"/>
        <rFont val="Tahoma"/>
        <family val="2"/>
      </rPr>
      <t xml:space="preserve"> Restoration of Footpath/ pavement/ redstone roads road including compaction of soil, to original condition as per requirement and satisfaction of EIC and/ or concerned owners. </t>
    </r>
  </si>
  <si>
    <r>
      <rPr>
        <b/>
        <sz val="9.5"/>
        <rFont val="Tahoma"/>
        <family val="2"/>
      </rPr>
      <t>Note:</t>
    </r>
    <r>
      <rPr>
        <sz val="9.5"/>
        <rFont val="Tahoma"/>
        <family val="2"/>
      </rPr>
      <t xml:space="preserve"> </t>
    </r>
    <r>
      <rPr>
        <b/>
        <sz val="9.5"/>
        <rFont val="Tahoma"/>
        <family val="2"/>
      </rPr>
      <t xml:space="preserve">(1) </t>
    </r>
    <r>
      <rPr>
        <sz val="9.5"/>
        <rFont val="Tahoma"/>
        <family val="2"/>
      </rPr>
      <t xml:space="preserve">The length mentioned in SOR is indicative for all the crossing to be done by HDD &amp; locations shall be decided by GAIL / Consultant prior to start of job depending upon site-condition; 
</t>
    </r>
    <r>
      <rPr>
        <b/>
        <sz val="9.5"/>
        <rFont val="Tahoma"/>
        <family val="2"/>
      </rPr>
      <t xml:space="preserve">(2) </t>
    </r>
    <r>
      <rPr>
        <sz val="9.5"/>
        <rFont val="Tahoma"/>
        <family val="2"/>
      </rPr>
      <t xml:space="preserve">Payment for the length of final tied in carrier pipeline string with mainline laid by HDD are inclusive in this above item rate. No any separate payment shall be made under other clauses mentioned elsewhere.
</t>
    </r>
    <r>
      <rPr>
        <b/>
        <sz val="9.5"/>
        <rFont val="Tahoma"/>
        <family val="2"/>
      </rPr>
      <t>(3)</t>
    </r>
    <r>
      <rPr>
        <sz val="9.5"/>
        <rFont val="Tahoma"/>
        <family val="2"/>
      </rPr>
      <t xml:space="preserve"> Restoration of Asphalted road including compaction of soil, to original condition as per requirement and satisfaction of EIC and/ or concerned owners.
</t>
    </r>
    <r>
      <rPr>
        <b/>
        <sz val="9.5"/>
        <rFont val="Tahoma"/>
        <family val="2"/>
      </rPr>
      <t>(4)</t>
    </r>
    <r>
      <rPr>
        <sz val="9.5"/>
        <rFont val="Tahoma"/>
        <family val="2"/>
      </rPr>
      <t xml:space="preserve">  Restoration of Footpath/ pavement/ redstone roads road including compaction of soil, to original condition as per requirement and satisfaction of EIC and/ or concerned owners. </t>
    </r>
  </si>
  <si>
    <t xml:space="preserve"> SCHEDULE OF RATES</t>
  </si>
  <si>
    <t>E-TENDER NO. :8000016078</t>
  </si>
  <si>
    <t xml:space="preserve">BIDDER: </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</si>
</sst>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s>
  <fonts count="62">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sz val="10"/>
      <color theme="1"/>
      <name val="Arial"/>
      <family val="2"/>
    </font>
    <font>
      <b/>
      <sz val="9.5"/>
      <name val="Tahoma"/>
      <family val="2"/>
    </font>
    <font>
      <sz val="9.5"/>
      <name val="Tahoma"/>
      <family val="2"/>
    </font>
    <font>
      <sz val="10.5"/>
      <name val="Tahoma"/>
      <family val="2"/>
    </font>
    <font>
      <b/>
      <sz val="9"/>
      <name val="Tahoma"/>
      <family val="2"/>
    </font>
    <font>
      <sz val="9.5"/>
      <name val="Arial"/>
      <family val="2"/>
    </font>
    <font>
      <sz val="11"/>
      <name val="Tahoma"/>
      <family val="2"/>
    </font>
    <font>
      <vertAlign val="superscript"/>
      <sz val="10"/>
      <name val="Tahoma"/>
      <family val="2"/>
    </font>
    <font>
      <sz val="10"/>
      <name val="Arial"/>
      <family val="2"/>
    </font>
    <font>
      <sz val="11"/>
      <name val="Tahoma"/>
      <family val="2"/>
    </font>
    <font>
      <b/>
      <sz val="10"/>
      <color theme="1"/>
      <name val="Arial"/>
      <family val="2"/>
    </font>
    <font>
      <b/>
      <sz val="10.5"/>
      <name val="Tahoma"/>
      <family val="2"/>
    </font>
    <font>
      <vertAlign val="superscript"/>
      <sz val="9.5"/>
      <name val="Tahoma"/>
      <family val="2"/>
    </font>
    <font>
      <sz val="10"/>
      <name val="Arial"/>
      <family val="2"/>
    </font>
    <font>
      <b/>
      <sz val="7"/>
      <name val="Tahoma"/>
      <family val="2"/>
    </font>
    <font>
      <sz val="12"/>
      <name val="Tahoma"/>
      <family val="2"/>
    </font>
    <font>
      <sz val="11"/>
      <color theme="1"/>
      <name val="Tahoma"/>
      <family val="2"/>
    </font>
    <font>
      <sz val="10"/>
      <color theme="1"/>
      <name val="Tahoma"/>
      <family val="2"/>
    </font>
    <font>
      <b/>
      <sz val="10"/>
      <color theme="1"/>
      <name val="Tahoma"/>
      <family val="2"/>
    </font>
    <font>
      <i/>
      <sz val="10"/>
      <name val="Tahoma"/>
      <family val="2"/>
    </font>
    <font>
      <b/>
      <sz val="14"/>
      <name val="Tahoma"/>
      <family val="2"/>
    </font>
    <font>
      <b/>
      <sz val="11"/>
      <color theme="1"/>
      <name val="Tahoma"/>
      <family val="2"/>
    </font>
    <font>
      <b/>
      <sz val="16"/>
      <name val="Tahoma"/>
      <family val="2"/>
    </font>
    <font>
      <vertAlign val="superscript"/>
      <sz val="11"/>
      <color indexed="8"/>
      <name val="Tahoma"/>
      <family val="2"/>
    </font>
    <font>
      <b/>
      <sz val="10"/>
      <color rgb="FF000000"/>
      <name val="Tahoma"/>
      <family val="2"/>
    </font>
    <font>
      <sz val="10"/>
      <color rgb="FF000000"/>
      <name val="Tahoma"/>
      <family val="2"/>
    </font>
    <font>
      <sz val="10"/>
      <color indexed="8"/>
      <name val="Tahoma"/>
      <family val="2"/>
    </font>
    <font>
      <b/>
      <vertAlign val="superscript"/>
      <sz val="10"/>
      <name val="Tahoma"/>
      <family val="2"/>
    </font>
    <font>
      <sz val="10"/>
      <color rgb="FFFF0000"/>
      <name val="Tahoma"/>
      <family val="2"/>
    </font>
    <font>
      <i/>
      <sz val="9.5"/>
      <name val="Tahoma"/>
      <family val="2"/>
    </font>
    <font>
      <b/>
      <sz val="14"/>
      <name val="Calibri"/>
      <family val="2"/>
      <scheme val="minor"/>
    </font>
    <font>
      <b/>
      <sz val="8"/>
      <name val="Tahoma"/>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3">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36" fillId="0" borderId="0"/>
    <xf numFmtId="0" fontId="22" fillId="0" borderId="0"/>
    <xf numFmtId="0" fontId="2" fillId="0" borderId="0"/>
    <xf numFmtId="0" fontId="29" fillId="0" borderId="0"/>
    <xf numFmtId="0" fontId="38" fillId="0" borderId="0"/>
    <xf numFmtId="0" fontId="39" fillId="0" borderId="0"/>
    <xf numFmtId="0" fontId="43" fillId="0" borderId="0"/>
    <xf numFmtId="0" fontId="9" fillId="0" borderId="0"/>
    <xf numFmtId="0" fontId="9" fillId="0" borderId="0"/>
    <xf numFmtId="43" fontId="9" fillId="0" borderId="0" applyFont="0" applyFill="0" applyBorder="0" applyAlignment="0" applyProtection="0"/>
  </cellStyleXfs>
  <cellXfs count="310">
    <xf numFmtId="0" fontId="0" fillId="0" borderId="0" xfId="0"/>
    <xf numFmtId="0" fontId="33" fillId="0" borderId="0" xfId="55" applyFont="1" applyAlignment="1">
      <alignment horizontal="center" vertical="center" wrapText="1"/>
    </xf>
    <xf numFmtId="2" fontId="3" fillId="6" borderId="2" xfId="0" applyNumberFormat="1" applyFont="1" applyFill="1" applyBorder="1" applyAlignment="1" applyProtection="1">
      <alignment horizontal="center" vertical="center" wrapText="1"/>
      <protection locked="0"/>
    </xf>
    <xf numFmtId="0" fontId="33" fillId="6" borderId="0" xfId="55" applyFont="1" applyFill="1" applyAlignment="1">
      <alignment horizontal="center" vertical="center" wrapText="1"/>
    </xf>
    <xf numFmtId="0" fontId="6" fillId="6" borderId="0" xfId="55" applyFont="1" applyFill="1"/>
    <xf numFmtId="0" fontId="3" fillId="6" borderId="2" xfId="0" applyFont="1" applyFill="1" applyBorder="1" applyAlignment="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1" fillId="6" borderId="2" xfId="0" applyFont="1" applyFill="1" applyBorder="1" applyAlignment="1">
      <alignment horizontal="center" vertical="center" wrapText="1"/>
    </xf>
    <xf numFmtId="0" fontId="3" fillId="6" borderId="0" xfId="57" applyFont="1" applyFill="1" applyAlignment="1">
      <alignment horizontal="center" vertical="top"/>
    </xf>
    <xf numFmtId="0" fontId="3" fillId="6" borderId="0" xfId="57" applyFont="1" applyFill="1" applyAlignment="1">
      <alignment horizontal="justify" vertical="top"/>
    </xf>
    <xf numFmtId="0" fontId="3" fillId="6" borderId="0" xfId="57" applyFont="1" applyFill="1" applyAlignment="1">
      <alignment vertical="top"/>
    </xf>
    <xf numFmtId="2" fontId="3" fillId="6" borderId="0" xfId="57" applyNumberFormat="1" applyFont="1" applyFill="1" applyAlignment="1">
      <alignment vertical="top"/>
    </xf>
    <xf numFmtId="0" fontId="2" fillId="6" borderId="0" xfId="32" applyFill="1" applyAlignment="1">
      <alignment vertical="center"/>
    </xf>
    <xf numFmtId="0" fontId="2" fillId="6" borderId="0" xfId="32" applyFill="1" applyAlignment="1">
      <alignment horizontal="center" vertical="center"/>
    </xf>
    <xf numFmtId="0" fontId="8" fillId="6" borderId="0" xfId="32" applyFont="1" applyFill="1" applyAlignment="1">
      <alignment vertical="center"/>
    </xf>
    <xf numFmtId="0" fontId="8" fillId="6" borderId="0" xfId="32" applyFont="1" applyFill="1" applyAlignment="1">
      <alignment horizontal="justify" vertical="center"/>
    </xf>
    <xf numFmtId="0" fontId="8" fillId="6" borderId="0" xfId="32" applyFont="1" applyFill="1" applyAlignment="1">
      <alignment horizontal="center" vertical="center"/>
    </xf>
    <xf numFmtId="0" fontId="30" fillId="6" borderId="0" xfId="32" applyFont="1" applyFill="1" applyAlignment="1">
      <alignment horizontal="center" vertical="center"/>
    </xf>
    <xf numFmtId="0" fontId="2" fillId="6" borderId="0" xfId="32" applyFill="1" applyAlignment="1">
      <alignment horizontal="left" vertical="center" wrapText="1"/>
    </xf>
    <xf numFmtId="0" fontId="40" fillId="6" borderId="0" xfId="32" applyFont="1" applyFill="1" applyAlignment="1">
      <alignment horizontal="center" vertical="center"/>
    </xf>
    <xf numFmtId="0" fontId="2" fillId="6" borderId="0" xfId="32" applyFill="1" applyAlignment="1">
      <alignment horizontal="center" vertical="center" wrapText="1"/>
    </xf>
    <xf numFmtId="0" fontId="32" fillId="6" borderId="2" xfId="0" applyFont="1" applyFill="1" applyBorder="1" applyAlignment="1">
      <alignment horizontal="center" vertical="center" wrapText="1"/>
    </xf>
    <xf numFmtId="0" fontId="3" fillId="6" borderId="2" xfId="2" quotePrefix="1" applyFont="1" applyFill="1" applyBorder="1" applyAlignment="1">
      <alignment horizontal="center" vertical="center" wrapText="1"/>
    </xf>
    <xf numFmtId="0" fontId="31" fillId="6" borderId="2" xfId="0" applyFont="1" applyFill="1" applyBorder="1" applyAlignment="1">
      <alignment horizontal="left" vertical="center" wrapText="1"/>
    </xf>
    <xf numFmtId="1" fontId="32" fillId="6" borderId="2" xfId="0" applyNumberFormat="1" applyFont="1" applyFill="1" applyBorder="1" applyAlignment="1">
      <alignment horizontal="center" vertical="center" wrapText="1"/>
    </xf>
    <xf numFmtId="0" fontId="32" fillId="6" borderId="2" xfId="0" applyFont="1" applyFill="1" applyBorder="1" applyAlignment="1">
      <alignment horizontal="left" vertical="center" wrapText="1"/>
    </xf>
    <xf numFmtId="1" fontId="32" fillId="6" borderId="2" xfId="0" applyNumberFormat="1" applyFont="1" applyFill="1" applyBorder="1" applyAlignment="1" applyProtection="1">
      <alignment horizontal="center" vertical="center" wrapText="1"/>
      <protection locked="0"/>
    </xf>
    <xf numFmtId="0" fontId="3" fillId="6" borderId="2" xfId="1" applyFont="1" applyFill="1" applyBorder="1" applyAlignment="1">
      <alignment horizontal="left" vertical="center" wrapText="1"/>
    </xf>
    <xf numFmtId="0" fontId="3" fillId="6" borderId="2" xfId="1" applyFont="1" applyFill="1" applyBorder="1" applyAlignment="1">
      <alignment horizontal="center" vertical="center" wrapText="1"/>
    </xf>
    <xf numFmtId="0" fontId="32" fillId="6" borderId="2" xfId="65" applyFont="1" applyFill="1" applyBorder="1" applyAlignment="1">
      <alignment horizontal="center" vertical="center" wrapText="1"/>
    </xf>
    <xf numFmtId="2" fontId="3" fillId="6" borderId="2" xfId="0" applyNumberFormat="1" applyFont="1" applyFill="1" applyBorder="1" applyAlignment="1">
      <alignment horizontal="center" vertical="center" wrapText="1"/>
    </xf>
    <xf numFmtId="2" fontId="3" fillId="6" borderId="2" xfId="1" applyNumberFormat="1" applyFont="1" applyFill="1" applyBorder="1" applyAlignment="1" applyProtection="1">
      <alignment horizontal="center" vertical="center" wrapText="1"/>
      <protection locked="0"/>
    </xf>
    <xf numFmtId="0" fontId="3" fillId="6" borderId="0" xfId="1" applyFont="1" applyFill="1"/>
    <xf numFmtId="0" fontId="3" fillId="6" borderId="0" xfId="1" applyFont="1" applyFill="1" applyAlignment="1">
      <alignment horizontal="center" vertical="top"/>
    </xf>
    <xf numFmtId="0" fontId="3" fillId="6" borderId="0" xfId="1" applyFont="1" applyFill="1" applyAlignment="1">
      <alignment horizontal="justify" vertical="center"/>
    </xf>
    <xf numFmtId="0" fontId="41" fillId="6" borderId="0" xfId="56" applyFont="1" applyFill="1" applyAlignment="1" applyProtection="1">
      <alignment horizontal="center" vertical="center" wrapText="1"/>
      <protection locked="0"/>
    </xf>
    <xf numFmtId="0" fontId="33" fillId="6" borderId="0" xfId="56" applyFont="1" applyFill="1" applyAlignment="1" applyProtection="1">
      <alignment horizontal="center" vertical="center" wrapText="1"/>
      <protection locked="0"/>
    </xf>
    <xf numFmtId="0" fontId="29" fillId="0" borderId="0" xfId="55" applyFont="1"/>
    <xf numFmtId="0" fontId="29" fillId="0" borderId="0" xfId="55" applyFont="1" applyAlignment="1">
      <alignment horizontal="center"/>
    </xf>
    <xf numFmtId="0" fontId="29" fillId="0" borderId="2" xfId="55" applyFont="1" applyBorder="1" applyAlignment="1">
      <alignment horizontal="center" vertical="center"/>
    </xf>
    <xf numFmtId="0" fontId="29" fillId="0" borderId="0" xfId="55" applyFont="1" applyAlignment="1">
      <alignment horizontal="center" vertical="center"/>
    </xf>
    <xf numFmtId="0" fontId="29" fillId="0" borderId="2" xfId="55" applyFont="1" applyBorder="1" applyProtection="1">
      <protection locked="0"/>
    </xf>
    <xf numFmtId="0" fontId="29" fillId="0" borderId="2" xfId="55" applyFont="1" applyBorder="1"/>
    <xf numFmtId="0" fontId="45" fillId="0" borderId="2" xfId="32" applyFont="1" applyBorder="1" applyAlignment="1">
      <alignment horizontal="left" vertical="center" wrapText="1"/>
    </xf>
    <xf numFmtId="0" fontId="4" fillId="0" borderId="2" xfId="32" applyFont="1" applyBorder="1" applyAlignment="1">
      <alignment horizontal="left" vertical="center" wrapText="1"/>
    </xf>
    <xf numFmtId="2" fontId="29" fillId="0" borderId="0" xfId="55" applyNumberFormat="1" applyFont="1"/>
    <xf numFmtId="0" fontId="34" fillId="6" borderId="2" xfId="2" applyFont="1" applyFill="1" applyBorder="1" applyAlignment="1">
      <alignment horizontal="center" wrapText="1"/>
    </xf>
    <xf numFmtId="0" fontId="3" fillId="6" borderId="0" xfId="2" applyFont="1" applyFill="1" applyAlignment="1" applyProtection="1">
      <alignment vertical="center"/>
      <protection locked="0"/>
    </xf>
    <xf numFmtId="0" fontId="3" fillId="6" borderId="0" xfId="68" applyFont="1" applyFill="1"/>
    <xf numFmtId="0" fontId="3" fillId="6" borderId="0" xfId="2" applyFont="1" applyFill="1" applyAlignment="1" applyProtection="1">
      <alignment horizontal="center" vertical="center"/>
      <protection locked="0"/>
    </xf>
    <xf numFmtId="0" fontId="1" fillId="6" borderId="2" xfId="2" applyFont="1" applyFill="1" applyBorder="1" applyAlignment="1">
      <alignment horizontal="center" vertical="center" wrapText="1"/>
    </xf>
    <xf numFmtId="0" fontId="1" fillId="6" borderId="0" xfId="2" applyFont="1" applyFill="1" applyAlignment="1" applyProtection="1">
      <alignment vertical="center"/>
      <protection locked="0"/>
    </xf>
    <xf numFmtId="0" fontId="1" fillId="6" borderId="2" xfId="56" applyFont="1" applyFill="1" applyBorder="1" applyAlignment="1">
      <alignment horizontal="center" vertical="center" wrapText="1"/>
    </xf>
    <xf numFmtId="0" fontId="1" fillId="6" borderId="2" xfId="2" quotePrefix="1" applyFont="1" applyFill="1" applyBorder="1" applyAlignment="1">
      <alignment horizontal="center" vertical="center" wrapText="1"/>
    </xf>
    <xf numFmtId="0" fontId="3" fillId="6" borderId="0" xfId="56" applyFont="1" applyFill="1" applyAlignment="1" applyProtection="1">
      <alignment horizontal="center" vertical="center" wrapText="1"/>
      <protection locked="0"/>
    </xf>
    <xf numFmtId="0" fontId="1" fillId="6" borderId="2" xfId="1" applyFont="1" applyFill="1" applyBorder="1" applyAlignment="1">
      <alignment horizontal="left" vertical="center" wrapText="1"/>
    </xf>
    <xf numFmtId="1" fontId="1" fillId="6" borderId="2" xfId="56" applyNumberFormat="1" applyFont="1" applyFill="1" applyBorder="1" applyAlignment="1">
      <alignment horizontal="center" vertical="center" wrapText="1"/>
    </xf>
    <xf numFmtId="4" fontId="3" fillId="6" borderId="2" xfId="56" applyNumberFormat="1" applyFont="1" applyFill="1" applyBorder="1" applyAlignment="1" applyProtection="1">
      <alignment horizontal="center" vertical="center" wrapText="1"/>
      <protection locked="0"/>
    </xf>
    <xf numFmtId="1" fontId="3" fillId="6" borderId="2" xfId="56" applyNumberFormat="1" applyFont="1" applyFill="1" applyBorder="1" applyAlignment="1">
      <alignment horizontal="center" vertical="center" wrapText="1"/>
    </xf>
    <xf numFmtId="1" fontId="3" fillId="6" borderId="2" xfId="57" applyNumberFormat="1" applyFont="1" applyFill="1" applyBorder="1" applyAlignment="1">
      <alignment horizontal="center" vertical="center" wrapText="1"/>
    </xf>
    <xf numFmtId="2" fontId="3" fillId="6" borderId="2" xfId="57" applyNumberFormat="1" applyFont="1" applyFill="1" applyBorder="1" applyAlignment="1" applyProtection="1">
      <alignment horizontal="center" vertical="center" wrapText="1"/>
      <protection locked="0"/>
    </xf>
    <xf numFmtId="0" fontId="49" fillId="6" borderId="2" xfId="1" applyFont="1" applyFill="1" applyBorder="1" applyAlignment="1">
      <alignment horizontal="left" vertical="center" wrapText="1"/>
    </xf>
    <xf numFmtId="0" fontId="1" fillId="6" borderId="2" xfId="56" applyFont="1" applyFill="1" applyBorder="1" applyAlignment="1">
      <alignment horizontal="left" vertical="center" wrapText="1"/>
    </xf>
    <xf numFmtId="0" fontId="3" fillId="6" borderId="2" xfId="1" applyFont="1" applyFill="1" applyBorder="1" applyAlignment="1">
      <alignment horizontal="left" vertical="top" wrapText="1"/>
    </xf>
    <xf numFmtId="4" fontId="1" fillId="6" borderId="2" xfId="1" applyNumberFormat="1" applyFont="1" applyFill="1" applyBorder="1" applyAlignment="1">
      <alignment horizontal="center" vertical="center" wrapText="1"/>
    </xf>
    <xf numFmtId="0" fontId="1" fillId="6" borderId="2" xfId="58" applyFont="1" applyFill="1" applyBorder="1" applyAlignment="1">
      <alignment horizontal="center" vertical="center" wrapText="1"/>
    </xf>
    <xf numFmtId="0" fontId="1" fillId="6" borderId="2" xfId="58" applyFont="1" applyFill="1" applyBorder="1" applyAlignment="1">
      <alignment horizontal="left" vertical="center" wrapText="1"/>
    </xf>
    <xf numFmtId="0" fontId="29" fillId="6" borderId="2" xfId="68" applyFont="1" applyFill="1" applyBorder="1" applyAlignment="1">
      <alignment horizontal="center" vertical="center"/>
    </xf>
    <xf numFmtId="1" fontId="3" fillId="6" borderId="2" xfId="1" quotePrefix="1" applyNumberFormat="1" applyFont="1" applyFill="1" applyBorder="1" applyAlignment="1">
      <alignment horizontal="center" vertical="center" wrapText="1"/>
    </xf>
    <xf numFmtId="0" fontId="3" fillId="6" borderId="2" xfId="58" applyFont="1" applyFill="1" applyBorder="1" applyAlignment="1">
      <alignment horizontal="center" vertical="center"/>
    </xf>
    <xf numFmtId="0" fontId="3" fillId="6" borderId="2" xfId="58" applyFont="1" applyFill="1" applyBorder="1" applyAlignment="1">
      <alignment horizontal="justify" vertical="center"/>
    </xf>
    <xf numFmtId="0" fontId="3" fillId="6" borderId="0" xfId="1" applyFont="1" applyFill="1" applyAlignment="1">
      <alignment horizontal="center"/>
    </xf>
    <xf numFmtId="0" fontId="46" fillId="6" borderId="0" xfId="0" applyFont="1" applyFill="1"/>
    <xf numFmtId="0" fontId="29" fillId="6" borderId="0" xfId="55" applyFont="1" applyFill="1"/>
    <xf numFmtId="0" fontId="5" fillId="6" borderId="2" xfId="0" applyFont="1" applyFill="1" applyBorder="1" applyAlignment="1">
      <alignment horizontal="center" vertical="center" wrapText="1"/>
    </xf>
    <xf numFmtId="0" fontId="5" fillId="6" borderId="2" xfId="1" applyFont="1" applyFill="1" applyBorder="1" applyAlignment="1">
      <alignment horizontal="center" vertical="center" wrapText="1"/>
    </xf>
    <xf numFmtId="0" fontId="46" fillId="6" borderId="2" xfId="0" applyFont="1" applyFill="1" applyBorder="1" applyProtection="1">
      <protection locked="0"/>
    </xf>
    <xf numFmtId="0" fontId="1" fillId="6" borderId="2" xfId="32" applyFont="1" applyFill="1" applyBorder="1" applyAlignment="1" applyProtection="1">
      <alignment horizontal="center" vertical="center" wrapText="1"/>
      <protection locked="0"/>
    </xf>
    <xf numFmtId="0" fontId="1" fillId="6" borderId="0" xfId="55" applyFont="1" applyFill="1" applyAlignment="1">
      <alignment horizontal="center" vertical="center" wrapText="1"/>
    </xf>
    <xf numFmtId="0" fontId="3" fillId="6" borderId="0" xfId="55" applyFont="1" applyFill="1" applyAlignment="1">
      <alignment horizontal="center" vertical="center" wrapText="1"/>
    </xf>
    <xf numFmtId="0" fontId="1" fillId="6" borderId="2" xfId="57" applyFont="1" applyFill="1" applyBorder="1" applyAlignment="1">
      <alignment horizontal="left" vertical="center" wrapText="1"/>
    </xf>
    <xf numFmtId="0" fontId="3" fillId="6" borderId="2" xfId="57" applyFont="1" applyFill="1" applyBorder="1" applyAlignment="1">
      <alignment horizontal="center" vertical="center" wrapText="1"/>
    </xf>
    <xf numFmtId="4" fontId="3" fillId="6" borderId="2" xfId="55" applyNumberFormat="1" applyFont="1" applyFill="1" applyBorder="1" applyAlignment="1">
      <alignment horizontal="center" vertical="center" wrapText="1"/>
    </xf>
    <xf numFmtId="0" fontId="3" fillId="6" borderId="0" xfId="57" applyFont="1" applyFill="1" applyAlignment="1">
      <alignment horizontal="center" vertical="center" wrapText="1"/>
    </xf>
    <xf numFmtId="4" fontId="3" fillId="6" borderId="2" xfId="55" applyNumberFormat="1" applyFont="1" applyFill="1" applyBorder="1" applyAlignment="1" applyProtection="1">
      <alignment horizontal="center" vertical="center" wrapText="1"/>
      <protection locked="0"/>
    </xf>
    <xf numFmtId="0" fontId="3" fillId="6" borderId="2" xfId="55" applyFont="1" applyFill="1" applyBorder="1" applyAlignment="1">
      <alignment horizontal="left" vertical="center" wrapText="1"/>
    </xf>
    <xf numFmtId="0" fontId="3" fillId="6" borderId="2" xfId="57" applyFont="1" applyFill="1" applyBorder="1" applyAlignment="1">
      <alignment horizontal="left" vertical="center" wrapText="1"/>
    </xf>
    <xf numFmtId="2" fontId="3" fillId="6" borderId="2" xfId="55" applyNumberFormat="1" applyFont="1" applyFill="1" applyBorder="1" applyAlignment="1" applyProtection="1">
      <alignment horizontal="center" vertical="center" wrapText="1"/>
      <protection locked="0"/>
    </xf>
    <xf numFmtId="1" fontId="3" fillId="6" borderId="2" xfId="55" applyNumberFormat="1" applyFont="1" applyFill="1" applyBorder="1" applyAlignment="1" applyProtection="1">
      <alignment horizontal="center" vertical="center" wrapText="1"/>
      <protection locked="0"/>
    </xf>
    <xf numFmtId="0" fontId="1" fillId="6" borderId="0" xfId="57" applyFont="1" applyFill="1" applyAlignment="1">
      <alignment horizontal="center" vertical="center" wrapText="1"/>
    </xf>
    <xf numFmtId="0" fontId="58" fillId="6" borderId="0" xfId="57" applyFont="1" applyFill="1" applyAlignment="1">
      <alignment horizontal="center" vertical="center" wrapText="1"/>
    </xf>
    <xf numFmtId="0" fontId="1" fillId="6" borderId="0" xfId="55" applyFont="1" applyFill="1" applyAlignment="1" applyProtection="1">
      <alignment horizontal="center" vertical="center" wrapText="1"/>
      <protection locked="0"/>
    </xf>
    <xf numFmtId="0" fontId="4" fillId="6" borderId="2" xfId="2" quotePrefix="1" applyFont="1" applyFill="1" applyBorder="1" applyAlignment="1">
      <alignment horizontal="center" vertical="center" wrapText="1"/>
    </xf>
    <xf numFmtId="0" fontId="32" fillId="6" borderId="0" xfId="55" applyFont="1" applyFill="1" applyAlignment="1" applyProtection="1">
      <alignment horizontal="center" vertical="center" wrapText="1"/>
      <protection locked="0"/>
    </xf>
    <xf numFmtId="0" fontId="31" fillId="6" borderId="2" xfId="55" applyFont="1" applyFill="1" applyBorder="1" applyAlignment="1">
      <alignment horizontal="left" vertical="center" wrapText="1"/>
    </xf>
    <xf numFmtId="0" fontId="32" fillId="6" borderId="2" xfId="55" applyFont="1" applyFill="1" applyBorder="1" applyAlignment="1">
      <alignment horizontal="center" vertical="center" wrapText="1"/>
    </xf>
    <xf numFmtId="1" fontId="32" fillId="6" borderId="2" xfId="55" applyNumberFormat="1" applyFont="1" applyFill="1" applyBorder="1" applyAlignment="1" applyProtection="1">
      <alignment horizontal="center" vertical="center" wrapText="1"/>
      <protection locked="0"/>
    </xf>
    <xf numFmtId="0" fontId="31" fillId="6" borderId="0" xfId="55" applyFont="1" applyFill="1" applyAlignment="1" applyProtection="1">
      <alignment horizontal="center" vertical="center" wrapText="1"/>
      <protection locked="0"/>
    </xf>
    <xf numFmtId="0" fontId="32" fillId="6" borderId="0" xfId="57" applyFont="1" applyFill="1" applyAlignment="1" applyProtection="1">
      <alignment horizontal="center" vertical="center" wrapText="1"/>
      <protection locked="0"/>
    </xf>
    <xf numFmtId="2" fontId="3" fillId="6" borderId="2" xfId="56" applyNumberFormat="1" applyFont="1" applyFill="1" applyBorder="1" applyAlignment="1" applyProtection="1">
      <alignment horizontal="center" vertical="center" wrapText="1"/>
      <protection locked="0"/>
    </xf>
    <xf numFmtId="0" fontId="32" fillId="7" borderId="0" xfId="55" applyFont="1" applyFill="1" applyAlignment="1" applyProtection="1">
      <alignment horizontal="center" vertical="center" wrapText="1"/>
      <protection locked="0"/>
    </xf>
    <xf numFmtId="0" fontId="31" fillId="7" borderId="0" xfId="55" applyFont="1" applyFill="1" applyAlignment="1" applyProtection="1">
      <alignment horizontal="center" vertical="center" wrapText="1"/>
      <protection locked="0"/>
    </xf>
    <xf numFmtId="0" fontId="31" fillId="6" borderId="2" xfId="55" applyFont="1" applyFill="1" applyBorder="1" applyAlignment="1">
      <alignment horizontal="center" vertical="center" wrapText="1"/>
    </xf>
    <xf numFmtId="0" fontId="1" fillId="6" borderId="2" xfId="55" applyFont="1" applyFill="1" applyBorder="1" applyAlignment="1">
      <alignment horizontal="center" vertical="center" wrapText="1"/>
    </xf>
    <xf numFmtId="0" fontId="1" fillId="6" borderId="2" xfId="1" applyFont="1" applyFill="1" applyBorder="1" applyAlignment="1">
      <alignment horizontal="center" vertical="center" wrapText="1"/>
    </xf>
    <xf numFmtId="0" fontId="31" fillId="0" borderId="2" xfId="55" applyFont="1" applyFill="1" applyBorder="1" applyAlignment="1">
      <alignment horizontal="left" vertical="center" wrapText="1"/>
    </xf>
    <xf numFmtId="0" fontId="32" fillId="0" borderId="2" xfId="55" applyFont="1" applyFill="1" applyBorder="1" applyAlignment="1">
      <alignment horizontal="center" vertical="center" wrapText="1"/>
    </xf>
    <xf numFmtId="2" fontId="32" fillId="0" borderId="2" xfId="55" applyNumberFormat="1" applyFont="1" applyFill="1" applyBorder="1" applyAlignment="1" applyProtection="1">
      <alignment horizontal="center" vertical="center" wrapText="1"/>
      <protection locked="0"/>
    </xf>
    <xf numFmtId="0" fontId="3" fillId="0" borderId="2" xfId="1" applyFont="1" applyFill="1" applyBorder="1" applyAlignment="1">
      <alignment horizontal="center" vertical="center" wrapText="1"/>
    </xf>
    <xf numFmtId="2" fontId="3" fillId="0" borderId="2" xfId="1" applyNumberFormat="1" applyFont="1" applyFill="1" applyBorder="1" applyAlignment="1" applyProtection="1">
      <alignment horizontal="center" vertical="center" wrapText="1"/>
      <protection locked="0"/>
    </xf>
    <xf numFmtId="0" fontId="32" fillId="0" borderId="2" xfId="55" applyFont="1" applyFill="1" applyBorder="1" applyAlignment="1">
      <alignment horizontal="left" vertical="center" wrapText="1"/>
    </xf>
    <xf numFmtId="0" fontId="32" fillId="0" borderId="2" xfId="55" applyFont="1" applyFill="1" applyBorder="1" applyAlignment="1">
      <alignment horizontal="center" vertical="top" wrapText="1"/>
    </xf>
    <xf numFmtId="0" fontId="3" fillId="0" borderId="2" xfId="57" applyFont="1" applyFill="1" applyBorder="1" applyAlignment="1">
      <alignment horizontal="left" vertical="center" wrapText="1"/>
    </xf>
    <xf numFmtId="1" fontId="3" fillId="0" borderId="2" xfId="55" applyNumberFormat="1" applyFont="1" applyFill="1" applyBorder="1" applyAlignment="1">
      <alignment horizontal="center" vertical="center" wrapText="1"/>
    </xf>
    <xf numFmtId="0" fontId="3" fillId="0" borderId="2" xfId="57" applyFont="1" applyFill="1" applyBorder="1" applyAlignment="1">
      <alignment horizontal="center" vertical="center" wrapText="1"/>
    </xf>
    <xf numFmtId="2" fontId="3" fillId="0" borderId="2" xfId="55" applyNumberFormat="1" applyFont="1" applyFill="1" applyBorder="1" applyAlignment="1" applyProtection="1">
      <alignment horizontal="center" vertical="center" wrapText="1"/>
      <protection locked="0"/>
    </xf>
    <xf numFmtId="0" fontId="1" fillId="0" borderId="2" xfId="55" applyFont="1" applyFill="1" applyBorder="1" applyAlignment="1">
      <alignment horizontal="left" vertical="center" wrapText="1"/>
    </xf>
    <xf numFmtId="1" fontId="3" fillId="0" borderId="2" xfId="55" applyNumberFormat="1" applyFont="1" applyFill="1" applyBorder="1" applyAlignment="1" applyProtection="1">
      <alignment horizontal="center" vertical="center" wrapText="1"/>
      <protection locked="0"/>
    </xf>
    <xf numFmtId="0" fontId="47" fillId="0" borderId="2" xfId="57"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2" applyFont="1" applyFill="1" applyBorder="1" applyAlignment="1">
      <alignment horizontal="center" vertical="center"/>
    </xf>
    <xf numFmtId="2" fontId="3" fillId="0" borderId="2" xfId="2" applyNumberFormat="1"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65"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57" applyFont="1" applyFill="1" applyBorder="1" applyAlignment="1">
      <alignment horizontal="left" vertical="center" wrapText="1"/>
    </xf>
    <xf numFmtId="0" fontId="1" fillId="0" borderId="2" xfId="2" applyFont="1" applyFill="1" applyBorder="1" applyAlignment="1">
      <alignment vertical="center"/>
    </xf>
    <xf numFmtId="0" fontId="3" fillId="0" borderId="2" xfId="2" applyFont="1" applyFill="1" applyBorder="1" applyAlignment="1">
      <alignment horizontal="left" vertical="center" wrapText="1"/>
    </xf>
    <xf numFmtId="0" fontId="3" fillId="0" borderId="2" xfId="2" applyFont="1" applyFill="1" applyBorder="1" applyAlignment="1">
      <alignment vertical="center" wrapText="1"/>
    </xf>
    <xf numFmtId="0" fontId="3" fillId="0" borderId="2" xfId="2" applyFont="1" applyFill="1" applyBorder="1" applyAlignment="1">
      <alignment horizontal="justify" vertical="center" wrapText="1"/>
    </xf>
    <xf numFmtId="0" fontId="3" fillId="0" borderId="2" xfId="2" applyFont="1" applyFill="1" applyBorder="1" applyAlignment="1">
      <alignment horizontal="justify" vertical="center"/>
    </xf>
    <xf numFmtId="0" fontId="1" fillId="0" borderId="2" xfId="69" applyFont="1" applyFill="1" applyBorder="1" applyAlignment="1">
      <alignment horizontal="justify" vertical="center"/>
    </xf>
    <xf numFmtId="0" fontId="3" fillId="0" borderId="2" xfId="69" applyFont="1" applyFill="1" applyBorder="1" applyAlignment="1">
      <alignment horizontal="left" vertical="top" wrapText="1"/>
    </xf>
    <xf numFmtId="0" fontId="46" fillId="0" borderId="2" xfId="69" applyFont="1" applyFill="1" applyBorder="1" applyAlignment="1">
      <alignment horizontal="center" vertical="center" wrapText="1"/>
    </xf>
    <xf numFmtId="2" fontId="46" fillId="0" borderId="2" xfId="0" applyNumberFormat="1" applyFont="1" applyFill="1" applyBorder="1" applyAlignment="1" applyProtection="1">
      <alignment horizontal="center" vertical="center" wrapText="1"/>
      <protection locked="0"/>
    </xf>
    <xf numFmtId="0" fontId="1" fillId="0" borderId="2" xfId="69" applyFont="1" applyFill="1" applyBorder="1" applyAlignment="1">
      <alignment horizontal="left" vertical="top" wrapText="1"/>
    </xf>
    <xf numFmtId="0" fontId="29" fillId="0" borderId="2" xfId="69" applyFont="1" applyFill="1" applyBorder="1" applyAlignment="1">
      <alignment horizontal="center" vertical="center" wrapText="1"/>
    </xf>
    <xf numFmtId="0" fontId="1" fillId="0" borderId="2" xfId="32" applyFont="1" applyFill="1" applyBorder="1" applyAlignment="1" applyProtection="1">
      <alignment horizontal="center" vertical="center" wrapText="1"/>
      <protection locked="0"/>
    </xf>
    <xf numFmtId="0" fontId="3" fillId="0" borderId="2" xfId="69" applyFont="1" applyFill="1" applyBorder="1" applyAlignment="1">
      <alignment horizontal="left" vertical="center" wrapText="1"/>
    </xf>
    <xf numFmtId="0" fontId="3" fillId="0" borderId="2" xfId="32" applyFont="1" applyFill="1" applyBorder="1" applyAlignment="1">
      <alignment horizontal="left" vertical="top" wrapText="1"/>
    </xf>
    <xf numFmtId="0" fontId="3" fillId="0" borderId="2" xfId="32" applyFont="1" applyFill="1" applyBorder="1" applyAlignment="1" applyProtection="1">
      <alignment horizontal="center" vertical="center"/>
      <protection locked="0"/>
    </xf>
    <xf numFmtId="0" fontId="3" fillId="0" borderId="2" xfId="32" applyFont="1" applyFill="1" applyBorder="1" applyAlignment="1">
      <alignment horizontal="center" vertical="center"/>
    </xf>
    <xf numFmtId="0" fontId="54" fillId="0" borderId="2" xfId="69" applyFont="1" applyFill="1" applyBorder="1" applyAlignment="1">
      <alignment vertical="center"/>
    </xf>
    <xf numFmtId="0" fontId="47" fillId="0" borderId="2" xfId="32" applyFont="1" applyFill="1" applyBorder="1" applyAlignment="1">
      <alignment horizontal="center" vertical="center"/>
    </xf>
    <xf numFmtId="0" fontId="54" fillId="0" borderId="2" xfId="69" applyFont="1" applyFill="1" applyBorder="1" applyAlignment="1">
      <alignment horizontal="justify" vertical="center" wrapText="1"/>
    </xf>
    <xf numFmtId="0" fontId="55" fillId="0" borderId="2" xfId="69" applyFont="1" applyFill="1" applyBorder="1" applyAlignment="1">
      <alignment horizontal="justify" vertical="top" wrapText="1"/>
    </xf>
    <xf numFmtId="0" fontId="47" fillId="0" borderId="2" xfId="32" applyFont="1" applyFill="1" applyBorder="1" applyAlignment="1">
      <alignment horizontal="center" vertical="center" wrapText="1"/>
    </xf>
    <xf numFmtId="0" fontId="3" fillId="0" borderId="2" xfId="69" applyFont="1" applyFill="1" applyBorder="1" applyAlignment="1">
      <alignment horizontal="justify" vertical="center"/>
    </xf>
    <xf numFmtId="0" fontId="1" fillId="0" borderId="2" xfId="69" applyFont="1" applyFill="1" applyBorder="1" applyAlignment="1">
      <alignment horizontal="left" vertical="center"/>
    </xf>
    <xf numFmtId="0" fontId="55" fillId="0" borderId="2" xfId="69" applyFont="1" applyFill="1" applyBorder="1" applyAlignment="1">
      <alignment horizontal="justify" vertical="justify" wrapText="1"/>
    </xf>
    <xf numFmtId="0" fontId="3" fillId="0" borderId="2" xfId="69" applyFont="1" applyFill="1" applyBorder="1" applyAlignment="1">
      <alignment horizontal="justify" vertical="top" wrapText="1"/>
    </xf>
    <xf numFmtId="0" fontId="1" fillId="0" borderId="2" xfId="69" applyFont="1" applyFill="1" applyBorder="1" applyAlignment="1">
      <alignment horizontal="center" vertical="center" wrapText="1"/>
    </xf>
    <xf numFmtId="0" fontId="1" fillId="0" borderId="2" xfId="69" applyFont="1" applyFill="1" applyBorder="1" applyAlignment="1">
      <alignment horizontal="justify" vertical="justify" wrapText="1"/>
    </xf>
    <xf numFmtId="0" fontId="1" fillId="0" borderId="2" xfId="32" applyFont="1" applyFill="1" applyBorder="1" applyAlignment="1" applyProtection="1">
      <alignment horizontal="center" vertical="center"/>
      <protection locked="0"/>
    </xf>
    <xf numFmtId="0" fontId="1" fillId="0" borderId="2" xfId="32" applyFont="1" applyFill="1" applyBorder="1" applyAlignment="1">
      <alignment horizontal="center" vertical="center"/>
    </xf>
    <xf numFmtId="0" fontId="3" fillId="0" borderId="2" xfId="32" applyFont="1" applyFill="1" applyBorder="1" applyAlignment="1">
      <alignment vertical="center"/>
    </xf>
    <xf numFmtId="0" fontId="3" fillId="0" borderId="2" xfId="69" applyFont="1" applyFill="1" applyBorder="1" applyAlignment="1">
      <alignment horizontal="justify" vertical="justify" wrapText="1"/>
    </xf>
    <xf numFmtId="0" fontId="56" fillId="0" borderId="2" xfId="70" applyFont="1" applyFill="1" applyBorder="1" applyAlignment="1">
      <alignment horizontal="justify" vertical="center" wrapText="1"/>
    </xf>
    <xf numFmtId="0" fontId="56" fillId="0" borderId="2" xfId="70" applyFont="1" applyFill="1" applyBorder="1" applyAlignment="1">
      <alignment horizontal="left" vertical="top" wrapText="1"/>
    </xf>
    <xf numFmtId="0" fontId="56" fillId="0" borderId="2" xfId="71" applyFont="1" applyFill="1" applyBorder="1" applyAlignment="1">
      <alignment horizontal="center" vertical="center" wrapText="1"/>
    </xf>
    <xf numFmtId="0" fontId="46" fillId="0" borderId="2" xfId="32" applyFont="1" applyFill="1" applyBorder="1" applyAlignment="1">
      <alignment horizontal="center" vertical="center" wrapText="1"/>
    </xf>
    <xf numFmtId="0" fontId="3" fillId="0" borderId="2" xfId="54" applyFont="1" applyFill="1" applyBorder="1" applyAlignment="1">
      <alignment horizontal="justify" vertical="top" wrapText="1"/>
    </xf>
    <xf numFmtId="0" fontId="3" fillId="0" borderId="2" xfId="32" applyFont="1" applyFill="1" applyBorder="1" applyAlignment="1">
      <alignment horizontal="justify" vertical="justify" wrapText="1"/>
    </xf>
    <xf numFmtId="0" fontId="1" fillId="0" borderId="2" xfId="32" applyFont="1" applyFill="1" applyBorder="1" applyAlignment="1">
      <alignment horizontal="justify" vertical="justify" wrapText="1"/>
    </xf>
    <xf numFmtId="0" fontId="47" fillId="0" borderId="2" xfId="32" applyFont="1" applyFill="1" applyBorder="1" applyAlignment="1">
      <alignment vertical="center"/>
    </xf>
    <xf numFmtId="0" fontId="46" fillId="0" borderId="2" xfId="69" applyFont="1" applyFill="1" applyBorder="1" applyAlignment="1">
      <alignment vertical="center" wrapText="1"/>
    </xf>
    <xf numFmtId="0" fontId="1" fillId="0" borderId="2" xfId="32" applyFont="1" applyFill="1" applyBorder="1" applyAlignment="1">
      <alignment horizontal="left" vertical="center" wrapText="1"/>
    </xf>
    <xf numFmtId="0" fontId="1" fillId="0" borderId="2" xfId="32" applyFont="1" applyFill="1" applyBorder="1" applyAlignment="1">
      <alignment horizontal="left" vertical="top" wrapText="1"/>
    </xf>
    <xf numFmtId="0" fontId="1" fillId="0" borderId="2" xfId="32" applyFont="1" applyFill="1" applyBorder="1" applyAlignment="1" applyProtection="1">
      <alignment horizontal="justify" vertical="center"/>
      <protection locked="0"/>
    </xf>
    <xf numFmtId="0" fontId="3" fillId="0" borderId="2" xfId="58" applyFont="1" applyFill="1" applyBorder="1" applyAlignment="1">
      <alignment horizontal="justify" vertical="center"/>
    </xf>
    <xf numFmtId="0" fontId="3" fillId="0" borderId="2" xfId="58" applyFont="1" applyFill="1" applyBorder="1" applyAlignment="1">
      <alignment horizontal="center" vertical="center"/>
    </xf>
    <xf numFmtId="1" fontId="3" fillId="0" borderId="2" xfId="1" quotePrefix="1" applyNumberFormat="1" applyFont="1" applyFill="1" applyBorder="1" applyAlignment="1">
      <alignment horizontal="center" vertical="center" wrapText="1"/>
    </xf>
    <xf numFmtId="0" fontId="1" fillId="6" borderId="2" xfId="57" applyFont="1" applyFill="1" applyBorder="1" applyAlignment="1">
      <alignment horizontal="center" vertical="center" wrapText="1"/>
    </xf>
    <xf numFmtId="0" fontId="1" fillId="6" borderId="2" xfId="32" applyFont="1" applyFill="1" applyBorder="1" applyAlignment="1">
      <alignment horizontal="center" vertical="center"/>
    </xf>
    <xf numFmtId="0" fontId="1" fillId="0" borderId="2" xfId="69" applyFont="1" applyFill="1" applyBorder="1" applyAlignment="1">
      <alignment horizontal="center" vertical="center"/>
    </xf>
    <xf numFmtId="0" fontId="60" fillId="0" borderId="2" xfId="55" applyFont="1" applyBorder="1" applyAlignment="1">
      <alignment horizontal="center" vertical="center"/>
    </xf>
    <xf numFmtId="0" fontId="34" fillId="6" borderId="2" xfId="68" applyFont="1" applyFill="1" applyBorder="1" applyAlignment="1">
      <alignment horizontal="center" wrapText="1"/>
    </xf>
    <xf numFmtId="0" fontId="29" fillId="0" borderId="0" xfId="55" applyFont="1" applyAlignment="1">
      <alignment horizontal="left" vertical="center"/>
    </xf>
    <xf numFmtId="0" fontId="44" fillId="6" borderId="2" xfId="2" applyFont="1" applyFill="1" applyBorder="1" applyAlignment="1" applyProtection="1">
      <alignment horizontal="center"/>
      <protection locked="0"/>
    </xf>
    <xf numFmtId="0" fontId="3" fillId="6" borderId="2" xfId="56" applyFont="1" applyFill="1" applyBorder="1" applyAlignment="1">
      <alignment horizontal="center" vertical="center" wrapText="1"/>
    </xf>
    <xf numFmtId="4" fontId="3" fillId="6" borderId="2" xfId="57" applyNumberFormat="1" applyFont="1" applyFill="1" applyBorder="1" applyAlignment="1" applyProtection="1">
      <alignment horizontal="center" vertical="center" wrapText="1"/>
      <protection locked="0"/>
    </xf>
    <xf numFmtId="0" fontId="46" fillId="6" borderId="2" xfId="0" applyFont="1" applyFill="1" applyBorder="1"/>
    <xf numFmtId="2" fontId="1" fillId="6" borderId="2" xfId="1" applyNumberFormat="1" applyFont="1" applyFill="1" applyBorder="1" applyAlignment="1">
      <alignment horizontal="center" vertical="center" wrapText="1"/>
    </xf>
    <xf numFmtId="0" fontId="1" fillId="6" borderId="2" xfId="54" applyFont="1" applyFill="1" applyBorder="1" applyAlignment="1">
      <alignment horizontal="center" vertical="center"/>
    </xf>
    <xf numFmtId="0" fontId="1" fillId="0" borderId="2" xfId="54" applyFont="1" applyFill="1" applyBorder="1" applyAlignment="1">
      <alignment horizontal="center" vertical="center"/>
    </xf>
    <xf numFmtId="0" fontId="44" fillId="6" borderId="2" xfId="32" applyFont="1" applyFill="1" applyBorder="1" applyAlignment="1">
      <alignment horizontal="center" wrapText="1"/>
    </xf>
    <xf numFmtId="0" fontId="5" fillId="0" borderId="2" xfId="69" applyFont="1" applyFill="1" applyBorder="1" applyAlignment="1">
      <alignment vertical="center"/>
    </xf>
    <xf numFmtId="0" fontId="3" fillId="0" borderId="2" xfId="69" applyFont="1" applyFill="1" applyBorder="1" applyAlignment="1" applyProtection="1">
      <alignment vertical="center" wrapText="1"/>
      <protection locked="0"/>
    </xf>
    <xf numFmtId="1" fontId="3" fillId="6" borderId="2" xfId="55"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2" applyFont="1" applyFill="1" applyBorder="1" applyAlignment="1">
      <alignment vertical="center" wrapText="1"/>
    </xf>
    <xf numFmtId="0" fontId="1" fillId="0" borderId="2" xfId="2" applyFont="1" applyFill="1" applyBorder="1" applyAlignment="1">
      <alignment horizontal="left" vertical="center" wrapText="1"/>
    </xf>
    <xf numFmtId="0" fontId="1" fillId="0" borderId="2" xfId="55" applyFont="1" applyFill="1" applyBorder="1" applyAlignment="1">
      <alignment horizontal="center" vertical="center" wrapText="1"/>
    </xf>
    <xf numFmtId="0" fontId="1" fillId="0" borderId="2" xfId="2" applyFont="1" applyFill="1" applyBorder="1" applyAlignment="1">
      <alignment horizontal="justify" vertical="center"/>
    </xf>
    <xf numFmtId="0" fontId="3" fillId="0" borderId="2" xfId="2" applyFont="1" applyFill="1" applyBorder="1" applyAlignment="1">
      <alignment vertical="center"/>
    </xf>
    <xf numFmtId="0" fontId="1" fillId="0" borderId="2" xfId="0" applyFont="1" applyFill="1" applyBorder="1" applyAlignment="1">
      <alignment horizontal="center" vertical="center" wrapText="1"/>
    </xf>
    <xf numFmtId="43" fontId="1" fillId="6" borderId="2" xfId="72" applyFont="1" applyFill="1" applyBorder="1" applyAlignment="1">
      <alignment horizontal="center" vertical="center" wrapText="1"/>
    </xf>
    <xf numFmtId="43" fontId="4" fillId="6" borderId="2" xfId="72" quotePrefix="1" applyFont="1" applyFill="1" applyBorder="1" applyAlignment="1">
      <alignment horizontal="center" vertical="center" wrapText="1"/>
    </xf>
    <xf numFmtId="49" fontId="31" fillId="6" borderId="2" xfId="55" applyNumberFormat="1" applyFont="1" applyFill="1" applyBorder="1" applyAlignment="1">
      <alignment horizontal="center" vertical="center" wrapText="1"/>
    </xf>
    <xf numFmtId="43" fontId="32" fillId="6" borderId="2" xfId="72" applyFont="1" applyFill="1" applyBorder="1" applyAlignment="1">
      <alignment horizontal="center" vertical="center" wrapText="1"/>
    </xf>
    <xf numFmtId="0" fontId="31" fillId="0" borderId="2" xfId="55" applyFont="1" applyFill="1" applyBorder="1" applyAlignment="1">
      <alignment horizontal="center" vertical="center" wrapText="1"/>
    </xf>
    <xf numFmtId="0" fontId="29" fillId="0" borderId="2" xfId="55" applyFont="1" applyBorder="1" applyAlignment="1" applyProtection="1">
      <alignment wrapText="1"/>
      <protection locked="0"/>
    </xf>
    <xf numFmtId="169" fontId="29" fillId="0" borderId="2" xfId="55" applyNumberFormat="1" applyFont="1" applyBorder="1" applyProtection="1">
      <protection locked="0"/>
    </xf>
    <xf numFmtId="0" fontId="1" fillId="0" borderId="2" xfId="2" applyFont="1" applyBorder="1" applyAlignment="1">
      <alignment horizontal="center" wrapText="1"/>
    </xf>
    <xf numFmtId="0" fontId="34" fillId="6" borderId="2" xfId="55" applyFont="1" applyFill="1" applyBorder="1" applyAlignment="1">
      <alignment horizontal="center" wrapText="1"/>
    </xf>
    <xf numFmtId="1" fontId="3" fillId="6" borderId="2" xfId="1" applyNumberFormat="1" applyFont="1" applyFill="1" applyBorder="1" applyAlignment="1">
      <alignment horizontal="center" vertical="center" wrapText="1"/>
    </xf>
    <xf numFmtId="0" fontId="3" fillId="6" borderId="2" xfId="1" applyFont="1" applyFill="1" applyBorder="1" applyAlignment="1">
      <alignment horizontal="center" vertical="center" wrapText="1"/>
    </xf>
    <xf numFmtId="0" fontId="1" fillId="6" borderId="2" xfId="1" applyFont="1" applyFill="1" applyBorder="1" applyAlignment="1">
      <alignment horizontal="center" vertical="center" wrapText="1"/>
    </xf>
    <xf numFmtId="49" fontId="32" fillId="0" borderId="2" xfId="55" applyNumberFormat="1" applyFont="1" applyFill="1" applyBorder="1" applyAlignment="1">
      <alignment horizontal="center" vertical="center" wrapText="1"/>
    </xf>
    <xf numFmtId="1" fontId="32" fillId="0" borderId="2" xfId="55" applyNumberFormat="1" applyFont="1" applyFill="1" applyBorder="1" applyAlignment="1" applyProtection="1">
      <alignment horizontal="center" vertical="center" wrapText="1"/>
      <protection locked="0"/>
    </xf>
    <xf numFmtId="0" fontId="32" fillId="0" borderId="2" xfId="55" applyFont="1" applyFill="1" applyBorder="1" applyAlignment="1">
      <alignment horizontal="justify" vertical="center" wrapText="1"/>
    </xf>
    <xf numFmtId="2" fontId="35" fillId="0" borderId="2" xfId="55" applyNumberFormat="1" applyFont="1" applyFill="1" applyBorder="1" applyAlignment="1" applyProtection="1">
      <alignment horizontal="center" vertical="center" wrapText="1"/>
      <protection locked="0"/>
    </xf>
    <xf numFmtId="0" fontId="31" fillId="0" borderId="2" xfId="66" applyFont="1" applyFill="1" applyBorder="1" applyAlignment="1">
      <alignment horizontal="center" vertical="center" wrapText="1"/>
    </xf>
    <xf numFmtId="0" fontId="31" fillId="0" borderId="2" xfId="63" applyFont="1" applyFill="1" applyBorder="1" applyAlignment="1">
      <alignment horizontal="left" vertical="center" wrapText="1"/>
    </xf>
    <xf numFmtId="0" fontId="32" fillId="0" borderId="2" xfId="63" applyFont="1" applyFill="1" applyBorder="1" applyAlignment="1">
      <alignment horizontal="center" vertical="top" wrapText="1"/>
    </xf>
    <xf numFmtId="0" fontId="32" fillId="0" borderId="2" xfId="63" applyFont="1" applyFill="1" applyBorder="1" applyAlignment="1">
      <alignment horizontal="center" vertical="center" wrapText="1"/>
    </xf>
    <xf numFmtId="0" fontId="32" fillId="0" borderId="2" xfId="63" applyFont="1" applyFill="1" applyBorder="1" applyAlignment="1">
      <alignment horizontal="left" vertical="center" wrapText="1"/>
    </xf>
    <xf numFmtId="0" fontId="31" fillId="0" borderId="2" xfId="66" applyFont="1" applyFill="1" applyBorder="1" applyAlignment="1">
      <alignment horizontal="left" vertical="center" wrapText="1"/>
    </xf>
    <xf numFmtId="0" fontId="32" fillId="0" borderId="2" xfId="66" applyFont="1" applyFill="1" applyBorder="1" applyAlignment="1">
      <alignment horizontal="left" vertical="center" wrapText="1"/>
    </xf>
    <xf numFmtId="0" fontId="32" fillId="0" borderId="2" xfId="66" applyFont="1" applyFill="1" applyBorder="1" applyAlignment="1">
      <alignment horizontal="center" vertical="center" wrapText="1"/>
    </xf>
    <xf numFmtId="0" fontId="32" fillId="0" borderId="2" xfId="57" applyFont="1" applyFill="1" applyBorder="1" applyAlignment="1">
      <alignment horizontal="center" vertical="center" wrapText="1"/>
    </xf>
    <xf numFmtId="9" fontId="1" fillId="0" borderId="2" xfId="59" applyFont="1" applyFill="1" applyBorder="1" applyAlignment="1">
      <alignment vertical="center" wrapText="1"/>
    </xf>
    <xf numFmtId="0" fontId="3" fillId="0" borderId="2" xfId="1" applyFont="1" applyFill="1" applyBorder="1" applyAlignment="1">
      <alignment horizontal="left"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2" fontId="3" fillId="0" borderId="2" xfId="0" applyNumberFormat="1" applyFont="1" applyFill="1" applyBorder="1" applyAlignment="1">
      <alignment horizontal="center" vertical="center" wrapText="1"/>
    </xf>
    <xf numFmtId="0" fontId="3" fillId="0" borderId="2" xfId="1" applyFont="1" applyFill="1" applyBorder="1" applyAlignment="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0" fontId="29" fillId="0" borderId="2" xfId="68" applyFont="1" applyFill="1" applyBorder="1" applyAlignment="1">
      <alignment horizontal="center" vertical="center"/>
    </xf>
    <xf numFmtId="0" fontId="1" fillId="0" borderId="2" xfId="1" applyFont="1" applyFill="1" applyBorder="1" applyAlignment="1">
      <alignment horizontal="left" vertical="center" wrapText="1"/>
    </xf>
    <xf numFmtId="0" fontId="3" fillId="0" borderId="2" xfId="1" applyFont="1" applyFill="1" applyBorder="1" applyAlignment="1">
      <alignment horizontal="left" vertical="top" wrapText="1"/>
    </xf>
    <xf numFmtId="0" fontId="34" fillId="6" borderId="2" xfId="32" applyFont="1" applyFill="1" applyBorder="1" applyAlignment="1">
      <alignment wrapText="1"/>
    </xf>
    <xf numFmtId="0" fontId="61" fillId="6" borderId="2" xfId="32" applyFont="1" applyFill="1" applyBorder="1" applyAlignment="1">
      <alignment wrapText="1"/>
    </xf>
    <xf numFmtId="0" fontId="32" fillId="0" borderId="2" xfId="55" applyFont="1" applyFill="1" applyBorder="1" applyAlignment="1">
      <alignment horizontal="left" vertical="center" wrapText="1"/>
    </xf>
    <xf numFmtId="0" fontId="1" fillId="0" borderId="2" xfId="57" applyFont="1" applyFill="1" applyBorder="1" applyAlignment="1">
      <alignment horizontal="center" vertical="center" wrapText="1"/>
    </xf>
    <xf numFmtId="0" fontId="1" fillId="0" borderId="2" xfId="69" applyFont="1" applyFill="1" applyBorder="1" applyAlignment="1">
      <alignment horizontal="center" vertical="center"/>
    </xf>
    <xf numFmtId="0" fontId="3" fillId="0" borderId="2" xfId="55" applyFont="1" applyFill="1" applyBorder="1" applyAlignment="1">
      <alignment horizontal="justify" vertical="center" wrapText="1"/>
    </xf>
    <xf numFmtId="0" fontId="1" fillId="0" borderId="2" xfId="69" applyFont="1" applyFill="1" applyBorder="1" applyAlignment="1">
      <alignment horizontal="center" vertical="center"/>
    </xf>
    <xf numFmtId="0" fontId="32" fillId="0" borderId="2" xfId="55" applyFont="1" applyFill="1" applyBorder="1" applyAlignment="1">
      <alignment horizontal="left" vertical="center" wrapText="1"/>
    </xf>
    <xf numFmtId="169" fontId="45" fillId="0" borderId="2" xfId="32" applyNumberFormat="1" applyFont="1" applyBorder="1" applyAlignment="1" applyProtection="1">
      <alignment horizontal="right" vertical="center" wrapText="1"/>
      <protection locked="0"/>
    </xf>
    <xf numFmtId="169" fontId="4" fillId="0" borderId="2" xfId="32" applyNumberFormat="1" applyFont="1" applyBorder="1" applyAlignment="1" applyProtection="1">
      <alignment horizontal="right" vertical="center" wrapText="1"/>
      <protection locked="0"/>
    </xf>
    <xf numFmtId="43" fontId="32" fillId="0" borderId="2" xfId="72" applyFont="1" applyFill="1" applyBorder="1" applyAlignment="1" applyProtection="1">
      <alignment horizontal="center" vertical="center" wrapText="1"/>
      <protection locked="0"/>
    </xf>
    <xf numFmtId="0" fontId="31" fillId="0" borderId="2" xfId="55" applyFont="1" applyFill="1" applyBorder="1" applyAlignment="1" applyProtection="1">
      <alignment horizontal="center" vertical="center" wrapText="1"/>
      <protection locked="0"/>
    </xf>
    <xf numFmtId="43" fontId="31" fillId="0" borderId="2" xfId="72" applyFont="1" applyFill="1" applyBorder="1" applyAlignment="1" applyProtection="1">
      <alignment horizontal="center" vertical="center" wrapText="1"/>
      <protection locked="0"/>
    </xf>
    <xf numFmtId="2" fontId="31" fillId="0" borderId="2" xfId="55" applyNumberFormat="1" applyFont="1" applyFill="1" applyBorder="1" applyAlignment="1" applyProtection="1">
      <alignment horizontal="center" vertical="center" wrapText="1"/>
      <protection locked="0"/>
    </xf>
    <xf numFmtId="2" fontId="46" fillId="0" borderId="2" xfId="69" applyNumberFormat="1" applyFont="1" applyFill="1" applyBorder="1" applyAlignment="1" applyProtection="1">
      <alignment horizontal="center" vertical="center" wrapText="1"/>
      <protection locked="0"/>
    </xf>
    <xf numFmtId="2" fontId="51" fillId="0" borderId="2" xfId="69" applyNumberFormat="1" applyFont="1" applyFill="1" applyBorder="1" applyAlignment="1" applyProtection="1">
      <alignment horizontal="center" vertical="center" wrapText="1"/>
      <protection locked="0"/>
    </xf>
    <xf numFmtId="2" fontId="32" fillId="6" borderId="2" xfId="0" applyNumberFormat="1" applyFont="1" applyFill="1" applyBorder="1" applyAlignment="1" applyProtection="1">
      <alignment horizontal="center" vertical="center" wrapText="1"/>
      <protection locked="0"/>
    </xf>
    <xf numFmtId="2" fontId="32" fillId="0" borderId="2" xfId="0" applyNumberFormat="1" applyFont="1" applyFill="1" applyBorder="1" applyAlignment="1" applyProtection="1">
      <alignment horizontal="center" vertical="center" wrapText="1"/>
      <protection locked="0"/>
    </xf>
    <xf numFmtId="0" fontId="31" fillId="6" borderId="2" xfId="0" applyFont="1" applyFill="1" applyBorder="1" applyAlignment="1" applyProtection="1">
      <alignment horizontal="center" vertical="center" wrapText="1"/>
      <protection locked="0"/>
    </xf>
    <xf numFmtId="2" fontId="31" fillId="6" borderId="2" xfId="0" applyNumberFormat="1" applyFont="1" applyFill="1" applyBorder="1" applyAlignment="1" applyProtection="1">
      <alignment horizontal="center" vertical="center" wrapText="1"/>
      <protection locked="0"/>
    </xf>
    <xf numFmtId="1" fontId="1" fillId="6" borderId="2" xfId="1" applyNumberFormat="1" applyFont="1" applyFill="1" applyBorder="1" applyAlignment="1" applyProtection="1">
      <alignment horizontal="center" vertical="center" wrapText="1"/>
      <protection locked="0"/>
    </xf>
    <xf numFmtId="4" fontId="1" fillId="6" borderId="2" xfId="1" applyNumberFormat="1" applyFont="1" applyFill="1" applyBorder="1" applyAlignment="1" applyProtection="1">
      <alignment horizontal="center" vertical="center" wrapText="1"/>
      <protection locked="0"/>
    </xf>
    <xf numFmtId="0" fontId="4" fillId="6" borderId="2" xfId="54" applyFont="1" applyFill="1" applyBorder="1" applyAlignment="1">
      <alignment horizontal="center" vertical="center" wrapText="1"/>
    </xf>
    <xf numFmtId="0" fontId="5" fillId="0" borderId="2" xfId="55" applyFont="1" applyBorder="1" applyAlignment="1">
      <alignment horizontal="left" vertical="center"/>
    </xf>
    <xf numFmtId="0" fontId="1" fillId="0" borderId="1" xfId="55" applyFont="1" applyBorder="1" applyAlignment="1">
      <alignment horizontal="center" wrapText="1"/>
    </xf>
    <xf numFmtId="0" fontId="1" fillId="0" borderId="7" xfId="55" applyFont="1" applyBorder="1" applyAlignment="1">
      <alignment horizontal="center" wrapText="1"/>
    </xf>
    <xf numFmtId="0" fontId="4" fillId="0" borderId="1" xfId="55" applyFont="1" applyBorder="1" applyAlignment="1">
      <alignment horizontal="center" vertical="center" wrapText="1"/>
    </xf>
    <xf numFmtId="0" fontId="4" fillId="0" borderId="3" xfId="55" applyFont="1" applyBorder="1" applyAlignment="1">
      <alignment horizontal="center" vertical="center" wrapText="1"/>
    </xf>
    <xf numFmtId="0" fontId="5" fillId="0" borderId="1" xfId="55" applyFont="1" applyBorder="1" applyAlignment="1" applyProtection="1">
      <alignment horizontal="left" vertical="center"/>
      <protection locked="0"/>
    </xf>
    <xf numFmtId="0" fontId="5" fillId="0" borderId="3" xfId="55" applyFont="1" applyBorder="1" applyAlignment="1" applyProtection="1">
      <alignment horizontal="left" vertical="center"/>
      <protection locked="0"/>
    </xf>
    <xf numFmtId="0" fontId="5" fillId="0" borderId="7" xfId="55" applyFont="1" applyBorder="1" applyAlignment="1" applyProtection="1">
      <alignment horizontal="left" vertical="center"/>
      <protection locked="0"/>
    </xf>
    <xf numFmtId="0" fontId="4" fillId="6" borderId="2" xfId="55" applyFont="1" applyFill="1" applyBorder="1" applyAlignment="1">
      <alignment horizontal="center" vertical="center" wrapText="1"/>
    </xf>
    <xf numFmtId="0" fontId="32" fillId="0" borderId="2" xfId="55" applyFont="1" applyFill="1" applyBorder="1" applyAlignment="1">
      <alignment horizontal="left" vertical="center" wrapText="1"/>
    </xf>
    <xf numFmtId="1" fontId="31" fillId="0" borderId="2" xfId="1" applyNumberFormat="1" applyFont="1" applyFill="1" applyBorder="1" applyAlignment="1">
      <alignment horizontal="center" vertical="center" wrapText="1"/>
    </xf>
    <xf numFmtId="0" fontId="31" fillId="0" borderId="2" xfId="55" applyFont="1" applyFill="1" applyBorder="1" applyAlignment="1">
      <alignment horizontal="center" vertical="center" wrapText="1"/>
    </xf>
    <xf numFmtId="0" fontId="34" fillId="6" borderId="2" xfId="55" applyFont="1" applyFill="1" applyBorder="1" applyAlignment="1">
      <alignment horizontal="center" wrapText="1"/>
    </xf>
    <xf numFmtId="0" fontId="34" fillId="6" borderId="8" xfId="2" applyFont="1" applyFill="1" applyBorder="1" applyAlignment="1">
      <alignment horizontal="center" wrapText="1"/>
    </xf>
    <xf numFmtId="0" fontId="34" fillId="6" borderId="9" xfId="2" applyFont="1" applyFill="1" applyBorder="1" applyAlignment="1">
      <alignment horizontal="center" wrapText="1"/>
    </xf>
    <xf numFmtId="0" fontId="34" fillId="6" borderId="10" xfId="2" applyFont="1" applyFill="1" applyBorder="1" applyAlignment="1">
      <alignment horizontal="center" wrapText="1"/>
    </xf>
    <xf numFmtId="0" fontId="1" fillId="6" borderId="2" xfId="55" applyFont="1" applyFill="1" applyBorder="1" applyAlignment="1">
      <alignment horizontal="center" vertical="center" wrapText="1"/>
    </xf>
    <xf numFmtId="0" fontId="4" fillId="6" borderId="2" xfId="55" applyFont="1" applyFill="1" applyBorder="1" applyAlignment="1" applyProtection="1">
      <alignment horizontal="center" vertical="center" wrapText="1"/>
      <protection locked="0"/>
    </xf>
    <xf numFmtId="1" fontId="1" fillId="0" borderId="2" xfId="1"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34" fillId="6" borderId="2" xfId="2" applyFont="1" applyFill="1" applyBorder="1" applyAlignment="1">
      <alignment horizontal="center" wrapText="1"/>
    </xf>
    <xf numFmtId="0" fontId="1" fillId="0" borderId="2" xfId="69" applyFont="1" applyFill="1" applyBorder="1" applyAlignment="1">
      <alignment horizontal="center" vertical="center"/>
    </xf>
    <xf numFmtId="0" fontId="1" fillId="0" borderId="2" xfId="32" applyFont="1" applyFill="1" applyBorder="1" applyAlignment="1">
      <alignment horizontal="center" vertical="center"/>
    </xf>
    <xf numFmtId="0" fontId="48" fillId="0" borderId="2" xfId="69" applyFont="1" applyFill="1" applyBorder="1" applyAlignment="1">
      <alignment horizontal="left" vertical="center" wrapText="1"/>
    </xf>
    <xf numFmtId="0" fontId="44" fillId="6" borderId="2" xfId="32" applyFont="1" applyFill="1" applyBorder="1" applyAlignment="1">
      <alignment horizontal="center"/>
    </xf>
    <xf numFmtId="0" fontId="1" fillId="6" borderId="2" xfId="32" applyFont="1" applyFill="1" applyBorder="1" applyAlignment="1">
      <alignment horizontal="center" vertical="center" wrapText="1"/>
    </xf>
    <xf numFmtId="0" fontId="1" fillId="6" borderId="2" xfId="32" applyFont="1" applyFill="1" applyBorder="1" applyAlignment="1">
      <alignment horizontal="center" vertical="center"/>
    </xf>
    <xf numFmtId="0" fontId="48" fillId="6" borderId="2" xfId="32" applyFont="1" applyFill="1" applyBorder="1" applyAlignment="1">
      <alignment horizontal="center" vertical="center" wrapText="1"/>
    </xf>
    <xf numFmtId="0" fontId="4" fillId="6" borderId="2" xfId="32" applyFont="1" applyFill="1" applyBorder="1" applyAlignment="1">
      <alignment horizontal="center" vertical="center" wrapText="1"/>
    </xf>
    <xf numFmtId="0" fontId="5" fillId="0" borderId="2" xfId="32" applyFont="1" applyFill="1" applyBorder="1" applyAlignment="1">
      <alignment horizontal="center" vertical="center" wrapText="1"/>
    </xf>
    <xf numFmtId="0" fontId="3" fillId="0" borderId="2" xfId="32" applyFont="1" applyFill="1" applyBorder="1" applyAlignment="1">
      <alignment horizontal="center" vertical="center" wrapText="1"/>
    </xf>
    <xf numFmtId="1" fontId="31" fillId="6" borderId="2" xfId="1" applyNumberFormat="1" applyFont="1" applyFill="1" applyBorder="1" applyAlignment="1">
      <alignment horizontal="center" vertical="center" wrapText="1"/>
    </xf>
    <xf numFmtId="0" fontId="31" fillId="6" borderId="2" xfId="0" applyFont="1" applyFill="1" applyBorder="1" applyAlignment="1">
      <alignment horizontal="center" vertical="center" wrapText="1"/>
    </xf>
    <xf numFmtId="1" fontId="3" fillId="6" borderId="2" xfId="1" applyNumberFormat="1" applyFont="1" applyFill="1" applyBorder="1" applyAlignment="1">
      <alignment horizontal="center" vertical="center" wrapText="1"/>
    </xf>
    <xf numFmtId="0" fontId="3" fillId="6" borderId="2" xfId="1" applyFont="1" applyFill="1" applyBorder="1" applyAlignment="1">
      <alignment horizontal="center" vertical="center" wrapText="1"/>
    </xf>
    <xf numFmtId="0" fontId="50" fillId="6" borderId="2" xfId="0" applyFont="1" applyFill="1" applyBorder="1" applyAlignment="1">
      <alignment horizontal="center" vertical="center" wrapText="1"/>
    </xf>
    <xf numFmtId="1" fontId="1" fillId="6" borderId="2" xfId="1" applyNumberFormat="1" applyFont="1" applyFill="1" applyBorder="1" applyAlignment="1">
      <alignment horizontal="center" vertical="center" wrapText="1"/>
    </xf>
    <xf numFmtId="0" fontId="1" fillId="6" borderId="2" xfId="54" applyFont="1" applyFill="1" applyBorder="1" applyAlignment="1">
      <alignment horizontal="center" vertical="center" wrapText="1"/>
    </xf>
    <xf numFmtId="0" fontId="4" fillId="6" borderId="2" xfId="58" applyFont="1" applyFill="1" applyBorder="1" applyAlignment="1">
      <alignment horizontal="center" vertical="center" wrapText="1"/>
    </xf>
    <xf numFmtId="0" fontId="4" fillId="6" borderId="2" xfId="2"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2" xfId="2" applyFont="1" applyFill="1" applyBorder="1" applyAlignment="1">
      <alignment horizontal="center" vertical="center"/>
    </xf>
    <xf numFmtId="0" fontId="48" fillId="6" borderId="2" xfId="2" applyFont="1" applyFill="1" applyBorder="1" applyAlignment="1">
      <alignment horizontal="center" vertical="center" wrapText="1"/>
    </xf>
  </cellXfs>
  <cellStyles count="73">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498102</xdr:colOff>
      <xdr:row>0</xdr:row>
      <xdr:rowOff>122705</xdr:rowOff>
    </xdr:from>
    <xdr:to>
      <xdr:col>1</xdr:col>
      <xdr:colOff>372563</xdr:colOff>
      <xdr:row>0</xdr:row>
      <xdr:rowOff>683558</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98102" y="122705"/>
          <a:ext cx="793343" cy="56085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376998</xdr:colOff>
      <xdr:row>0</xdr:row>
      <xdr:rowOff>174490</xdr:rowOff>
    </xdr:from>
    <xdr:to>
      <xdr:col>4</xdr:col>
      <xdr:colOff>1669677</xdr:colOff>
      <xdr:row>0</xdr:row>
      <xdr:rowOff>661147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9498586" y="174490"/>
          <a:ext cx="1292679" cy="4866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288551</xdr:colOff>
      <xdr:row>0</xdr:row>
      <xdr:rowOff>131110</xdr:rowOff>
    </xdr:from>
    <xdr:to>
      <xdr:col>0</xdr:col>
      <xdr:colOff>1279070</xdr:colOff>
      <xdr:row>2</xdr:row>
      <xdr:rowOff>212912</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88551" y="131110"/>
          <a:ext cx="990519" cy="68051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174409</xdr:colOff>
      <xdr:row>0</xdr:row>
      <xdr:rowOff>148158</xdr:rowOff>
    </xdr:from>
    <xdr:to>
      <xdr:col>5</xdr:col>
      <xdr:colOff>1687286</xdr:colOff>
      <xdr:row>2</xdr:row>
      <xdr:rowOff>136072</xdr:rowOff>
    </xdr:to>
    <xdr:pic>
      <xdr:nvPicPr>
        <xdr:cNvPr id="7" name="Picture 6"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2094266" y="148158"/>
          <a:ext cx="1512877" cy="58662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38100</xdr:rowOff>
    </xdr:from>
    <xdr:to>
      <xdr:col>0</xdr:col>
      <xdr:colOff>1133475</xdr:colOff>
      <xdr:row>2</xdr:row>
      <xdr:rowOff>190500</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19075" y="38100"/>
          <a:ext cx="914400"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477610</xdr:colOff>
      <xdr:row>0</xdr:row>
      <xdr:rowOff>77561</xdr:rowOff>
    </xdr:from>
    <xdr:to>
      <xdr:col>5</xdr:col>
      <xdr:colOff>1714500</xdr:colOff>
      <xdr:row>2</xdr:row>
      <xdr:rowOff>156882</xdr:rowOff>
    </xdr:to>
    <xdr:pic>
      <xdr:nvPicPr>
        <xdr:cNvPr id="3" name="Picture 2"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1492992" y="77561"/>
          <a:ext cx="1236890" cy="46032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242454</xdr:colOff>
      <xdr:row>0</xdr:row>
      <xdr:rowOff>65809</xdr:rowOff>
    </xdr:from>
    <xdr:to>
      <xdr:col>1</xdr:col>
      <xdr:colOff>845562</xdr:colOff>
      <xdr:row>0</xdr:row>
      <xdr:rowOff>806824</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42454" y="65809"/>
          <a:ext cx="1051343" cy="74101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109656</xdr:colOff>
      <xdr:row>0</xdr:row>
      <xdr:rowOff>131268</xdr:rowOff>
    </xdr:from>
    <xdr:to>
      <xdr:col>6</xdr:col>
      <xdr:colOff>1560017</xdr:colOff>
      <xdr:row>0</xdr:row>
      <xdr:rowOff>702768</xdr:rowOff>
    </xdr:to>
    <xdr:pic>
      <xdr:nvPicPr>
        <xdr:cNvPr id="3" name="Picture 2"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0788862" y="131268"/>
          <a:ext cx="1450361"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325580</xdr:colOff>
      <xdr:row>0</xdr:row>
      <xdr:rowOff>44824</xdr:rowOff>
    </xdr:from>
    <xdr:to>
      <xdr:col>0</xdr:col>
      <xdr:colOff>1322293</xdr:colOff>
      <xdr:row>0</xdr:row>
      <xdr:rowOff>792103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5580" y="44824"/>
          <a:ext cx="996713" cy="7472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124939</xdr:colOff>
      <xdr:row>0</xdr:row>
      <xdr:rowOff>124690</xdr:rowOff>
    </xdr:from>
    <xdr:to>
      <xdr:col>5</xdr:col>
      <xdr:colOff>1524001</xdr:colOff>
      <xdr:row>0</xdr:row>
      <xdr:rowOff>571499</xdr:rowOff>
    </xdr:to>
    <xdr:pic>
      <xdr:nvPicPr>
        <xdr:cNvPr id="5" name="Picture 4"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1987894" y="124690"/>
          <a:ext cx="1399062" cy="44680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82682</xdr:rowOff>
    </xdr:from>
    <xdr:to>
      <xdr:col>0</xdr:col>
      <xdr:colOff>1428749</xdr:colOff>
      <xdr:row>0</xdr:row>
      <xdr:rowOff>1030470</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5250" y="82682"/>
          <a:ext cx="1333499" cy="94778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124937</xdr:colOff>
      <xdr:row>0</xdr:row>
      <xdr:rowOff>383226</xdr:rowOff>
    </xdr:from>
    <xdr:to>
      <xdr:col>5</xdr:col>
      <xdr:colOff>1617270</xdr:colOff>
      <xdr:row>0</xdr:row>
      <xdr:rowOff>954726</xdr:rowOff>
    </xdr:to>
    <xdr:pic>
      <xdr:nvPicPr>
        <xdr:cNvPr id="4" name="Picture 3" descr="D:\personal\sujitda\lyons engineering\logo.jpg">
          <a:extLst>
            <a:ext uri="{FF2B5EF4-FFF2-40B4-BE49-F238E27FC236}">
              <a16:creationId xmlns:a16="http://schemas.microsoft.com/office/drawing/2014/main" xmlns="" id="{00000000-0008-0000-0500-000004000000}"/>
            </a:ext>
          </a:extLst>
        </xdr:cNvPr>
        <xdr:cNvPicPr/>
      </xdr:nvPicPr>
      <xdr:blipFill>
        <a:blip xmlns:r="http://schemas.openxmlformats.org/officeDocument/2006/relationships" r:embed="rId2" cstate="print"/>
        <a:srcRect/>
        <a:stretch>
          <a:fillRect/>
        </a:stretch>
      </xdr:blipFill>
      <xdr:spPr bwMode="auto">
        <a:xfrm>
          <a:off x="10221437" y="383226"/>
          <a:ext cx="1492333"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272143</xdr:colOff>
      <xdr:row>0</xdr:row>
      <xdr:rowOff>96051</xdr:rowOff>
    </xdr:from>
    <xdr:to>
      <xdr:col>5</xdr:col>
      <xdr:colOff>1714500</xdr:colOff>
      <xdr:row>0</xdr:row>
      <xdr:rowOff>667551</xdr:rowOff>
    </xdr:to>
    <xdr:pic>
      <xdr:nvPicPr>
        <xdr:cNvPr id="3" name="Picture 2"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0637584" y="96051"/>
          <a:ext cx="1442357"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119343</xdr:rowOff>
    </xdr:from>
    <xdr:to>
      <xdr:col>0</xdr:col>
      <xdr:colOff>1047750</xdr:colOff>
      <xdr:row>0</xdr:row>
      <xdr:rowOff>757518</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2400" y="119343"/>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653143</xdr:colOff>
      <xdr:row>0</xdr:row>
      <xdr:rowOff>163286</xdr:rowOff>
    </xdr:from>
    <xdr:to>
      <xdr:col>5</xdr:col>
      <xdr:colOff>2095500</xdr:colOff>
      <xdr:row>0</xdr:row>
      <xdr:rowOff>734786</xdr:rowOff>
    </xdr:to>
    <xdr:pic>
      <xdr:nvPicPr>
        <xdr:cNvPr id="3" name="Picture 2"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4597743" y="163286"/>
          <a:ext cx="1442357"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20"/>
  <sheetViews>
    <sheetView view="pageBreakPreview" zoomScale="85" zoomScaleSheetLayoutView="85" workbookViewId="0">
      <selection activeCell="D6" sqref="D6"/>
    </sheetView>
  </sheetViews>
  <sheetFormatPr defaultRowHeight="13.8"/>
  <cols>
    <col min="1" max="1" width="13.88671875" style="43" customWidth="1"/>
    <col min="2" max="2" width="14" style="43" customWidth="1"/>
    <col min="3" max="3" width="78" style="43" customWidth="1"/>
    <col min="4" max="4" width="31.109375" style="43" customWidth="1"/>
    <col min="5" max="5" width="31.5546875" style="43" customWidth="1"/>
    <col min="6" max="6" width="13.5546875" style="43" customWidth="1"/>
    <col min="7" max="7" width="13.33203125" style="43" customWidth="1"/>
    <col min="8" max="8" width="14.88671875" style="43" customWidth="1"/>
    <col min="9" max="255" width="9.109375" style="43"/>
    <col min="256" max="256" width="17.5546875" style="43" customWidth="1"/>
    <col min="257" max="257" width="9.109375" style="43"/>
    <col min="258" max="258" width="42.5546875" style="43" customWidth="1"/>
    <col min="259" max="259" width="23.109375" style="43" customWidth="1"/>
    <col min="260" max="260" width="26" style="43" customWidth="1"/>
    <col min="261" max="261" width="31.5546875" style="43" customWidth="1"/>
    <col min="262" max="262" width="21" style="43" customWidth="1"/>
    <col min="263" max="511" width="9.109375" style="43"/>
    <col min="512" max="512" width="17.5546875" style="43" customWidth="1"/>
    <col min="513" max="513" width="9.109375" style="43"/>
    <col min="514" max="514" width="42.5546875" style="43" customWidth="1"/>
    <col min="515" max="515" width="23.109375" style="43" customWidth="1"/>
    <col min="516" max="516" width="26" style="43" customWidth="1"/>
    <col min="517" max="517" width="31.5546875" style="43" customWidth="1"/>
    <col min="518" max="518" width="21" style="43" customWidth="1"/>
    <col min="519" max="767" width="9.109375" style="43"/>
    <col min="768" max="768" width="17.5546875" style="43" customWidth="1"/>
    <col min="769" max="769" width="9.109375" style="43"/>
    <col min="770" max="770" width="42.5546875" style="43" customWidth="1"/>
    <col min="771" max="771" width="23.109375" style="43" customWidth="1"/>
    <col min="772" max="772" width="26" style="43" customWidth="1"/>
    <col min="773" max="773" width="31.5546875" style="43" customWidth="1"/>
    <col min="774" max="774" width="21" style="43" customWidth="1"/>
    <col min="775" max="1023" width="9.109375" style="43"/>
    <col min="1024" max="1024" width="17.5546875" style="43" customWidth="1"/>
    <col min="1025" max="1025" width="9.109375" style="43"/>
    <col min="1026" max="1026" width="42.5546875" style="43" customWidth="1"/>
    <col min="1027" max="1027" width="23.109375" style="43" customWidth="1"/>
    <col min="1028" max="1028" width="26" style="43" customWidth="1"/>
    <col min="1029" max="1029" width="31.5546875" style="43" customWidth="1"/>
    <col min="1030" max="1030" width="21" style="43" customWidth="1"/>
    <col min="1031" max="1279" width="9.109375" style="43"/>
    <col min="1280" max="1280" width="17.5546875" style="43" customWidth="1"/>
    <col min="1281" max="1281" width="9.109375" style="43"/>
    <col min="1282" max="1282" width="42.5546875" style="43" customWidth="1"/>
    <col min="1283" max="1283" width="23.109375" style="43" customWidth="1"/>
    <col min="1284" max="1284" width="26" style="43" customWidth="1"/>
    <col min="1285" max="1285" width="31.5546875" style="43" customWidth="1"/>
    <col min="1286" max="1286" width="21" style="43" customWidth="1"/>
    <col min="1287" max="1535" width="9.109375" style="43"/>
    <col min="1536" max="1536" width="17.5546875" style="43" customWidth="1"/>
    <col min="1537" max="1537" width="9.109375" style="43"/>
    <col min="1538" max="1538" width="42.5546875" style="43" customWidth="1"/>
    <col min="1539" max="1539" width="23.109375" style="43" customWidth="1"/>
    <col min="1540" max="1540" width="26" style="43" customWidth="1"/>
    <col min="1541" max="1541" width="31.5546875" style="43" customWidth="1"/>
    <col min="1542" max="1542" width="21" style="43" customWidth="1"/>
    <col min="1543" max="1791" width="9.109375" style="43"/>
    <col min="1792" max="1792" width="17.5546875" style="43" customWidth="1"/>
    <col min="1793" max="1793" width="9.109375" style="43"/>
    <col min="1794" max="1794" width="42.5546875" style="43" customWidth="1"/>
    <col min="1795" max="1795" width="23.109375" style="43" customWidth="1"/>
    <col min="1796" max="1796" width="26" style="43" customWidth="1"/>
    <col min="1797" max="1797" width="31.5546875" style="43" customWidth="1"/>
    <col min="1798" max="1798" width="21" style="43" customWidth="1"/>
    <col min="1799" max="2047" width="9.109375" style="43"/>
    <col min="2048" max="2048" width="17.5546875" style="43" customWidth="1"/>
    <col min="2049" max="2049" width="9.109375" style="43"/>
    <col min="2050" max="2050" width="42.5546875" style="43" customWidth="1"/>
    <col min="2051" max="2051" width="23.109375" style="43" customWidth="1"/>
    <col min="2052" max="2052" width="26" style="43" customWidth="1"/>
    <col min="2053" max="2053" width="31.5546875" style="43" customWidth="1"/>
    <col min="2054" max="2054" width="21" style="43" customWidth="1"/>
    <col min="2055" max="2303" width="9.109375" style="43"/>
    <col min="2304" max="2304" width="17.5546875" style="43" customWidth="1"/>
    <col min="2305" max="2305" width="9.109375" style="43"/>
    <col min="2306" max="2306" width="42.5546875" style="43" customWidth="1"/>
    <col min="2307" max="2307" width="23.109375" style="43" customWidth="1"/>
    <col min="2308" max="2308" width="26" style="43" customWidth="1"/>
    <col min="2309" max="2309" width="31.5546875" style="43" customWidth="1"/>
    <col min="2310" max="2310" width="21" style="43" customWidth="1"/>
    <col min="2311" max="2559" width="9.109375" style="43"/>
    <col min="2560" max="2560" width="17.5546875" style="43" customWidth="1"/>
    <col min="2561" max="2561" width="9.109375" style="43"/>
    <col min="2562" max="2562" width="42.5546875" style="43" customWidth="1"/>
    <col min="2563" max="2563" width="23.109375" style="43" customWidth="1"/>
    <col min="2564" max="2564" width="26" style="43" customWidth="1"/>
    <col min="2565" max="2565" width="31.5546875" style="43" customWidth="1"/>
    <col min="2566" max="2566" width="21" style="43" customWidth="1"/>
    <col min="2567" max="2815" width="9.109375" style="43"/>
    <col min="2816" max="2816" width="17.5546875" style="43" customWidth="1"/>
    <col min="2817" max="2817" width="9.109375" style="43"/>
    <col min="2818" max="2818" width="42.5546875" style="43" customWidth="1"/>
    <col min="2819" max="2819" width="23.109375" style="43" customWidth="1"/>
    <col min="2820" max="2820" width="26" style="43" customWidth="1"/>
    <col min="2821" max="2821" width="31.5546875" style="43" customWidth="1"/>
    <col min="2822" max="2822" width="21" style="43" customWidth="1"/>
    <col min="2823" max="3071" width="9.109375" style="43"/>
    <col min="3072" max="3072" width="17.5546875" style="43" customWidth="1"/>
    <col min="3073" max="3073" width="9.109375" style="43"/>
    <col min="3074" max="3074" width="42.5546875" style="43" customWidth="1"/>
    <col min="3075" max="3075" width="23.109375" style="43" customWidth="1"/>
    <col min="3076" max="3076" width="26" style="43" customWidth="1"/>
    <col min="3077" max="3077" width="31.5546875" style="43" customWidth="1"/>
    <col min="3078" max="3078" width="21" style="43" customWidth="1"/>
    <col min="3079" max="3327" width="9.109375" style="43"/>
    <col min="3328" max="3328" width="17.5546875" style="43" customWidth="1"/>
    <col min="3329" max="3329" width="9.109375" style="43"/>
    <col min="3330" max="3330" width="42.5546875" style="43" customWidth="1"/>
    <col min="3331" max="3331" width="23.109375" style="43" customWidth="1"/>
    <col min="3332" max="3332" width="26" style="43" customWidth="1"/>
    <col min="3333" max="3333" width="31.5546875" style="43" customWidth="1"/>
    <col min="3334" max="3334" width="21" style="43" customWidth="1"/>
    <col min="3335" max="3583" width="9.109375" style="43"/>
    <col min="3584" max="3584" width="17.5546875" style="43" customWidth="1"/>
    <col min="3585" max="3585" width="9.109375" style="43"/>
    <col min="3586" max="3586" width="42.5546875" style="43" customWidth="1"/>
    <col min="3587" max="3587" width="23.109375" style="43" customWidth="1"/>
    <col min="3588" max="3588" width="26" style="43" customWidth="1"/>
    <col min="3589" max="3589" width="31.5546875" style="43" customWidth="1"/>
    <col min="3590" max="3590" width="21" style="43" customWidth="1"/>
    <col min="3591" max="3839" width="9.109375" style="43"/>
    <col min="3840" max="3840" width="17.5546875" style="43" customWidth="1"/>
    <col min="3841" max="3841" width="9.109375" style="43"/>
    <col min="3842" max="3842" width="42.5546875" style="43" customWidth="1"/>
    <col min="3843" max="3843" width="23.109375" style="43" customWidth="1"/>
    <col min="3844" max="3844" width="26" style="43" customWidth="1"/>
    <col min="3845" max="3845" width="31.5546875" style="43" customWidth="1"/>
    <col min="3846" max="3846" width="21" style="43" customWidth="1"/>
    <col min="3847" max="4095" width="9.109375" style="43"/>
    <col min="4096" max="4096" width="17.5546875" style="43" customWidth="1"/>
    <col min="4097" max="4097" width="9.109375" style="43"/>
    <col min="4098" max="4098" width="42.5546875" style="43" customWidth="1"/>
    <col min="4099" max="4099" width="23.109375" style="43" customWidth="1"/>
    <col min="4100" max="4100" width="26" style="43" customWidth="1"/>
    <col min="4101" max="4101" width="31.5546875" style="43" customWidth="1"/>
    <col min="4102" max="4102" width="21" style="43" customWidth="1"/>
    <col min="4103" max="4351" width="9.109375" style="43"/>
    <col min="4352" max="4352" width="17.5546875" style="43" customWidth="1"/>
    <col min="4353" max="4353" width="9.109375" style="43"/>
    <col min="4354" max="4354" width="42.5546875" style="43" customWidth="1"/>
    <col min="4355" max="4355" width="23.109375" style="43" customWidth="1"/>
    <col min="4356" max="4356" width="26" style="43" customWidth="1"/>
    <col min="4357" max="4357" width="31.5546875" style="43" customWidth="1"/>
    <col min="4358" max="4358" width="21" style="43" customWidth="1"/>
    <col min="4359" max="4607" width="9.109375" style="43"/>
    <col min="4608" max="4608" width="17.5546875" style="43" customWidth="1"/>
    <col min="4609" max="4609" width="9.109375" style="43"/>
    <col min="4610" max="4610" width="42.5546875" style="43" customWidth="1"/>
    <col min="4611" max="4611" width="23.109375" style="43" customWidth="1"/>
    <col min="4612" max="4612" width="26" style="43" customWidth="1"/>
    <col min="4613" max="4613" width="31.5546875" style="43" customWidth="1"/>
    <col min="4614" max="4614" width="21" style="43" customWidth="1"/>
    <col min="4615" max="4863" width="9.109375" style="43"/>
    <col min="4864" max="4864" width="17.5546875" style="43" customWidth="1"/>
    <col min="4865" max="4865" width="9.109375" style="43"/>
    <col min="4866" max="4866" width="42.5546875" style="43" customWidth="1"/>
    <col min="4867" max="4867" width="23.109375" style="43" customWidth="1"/>
    <col min="4868" max="4868" width="26" style="43" customWidth="1"/>
    <col min="4869" max="4869" width="31.5546875" style="43" customWidth="1"/>
    <col min="4870" max="4870" width="21" style="43" customWidth="1"/>
    <col min="4871" max="5119" width="9.109375" style="43"/>
    <col min="5120" max="5120" width="17.5546875" style="43" customWidth="1"/>
    <col min="5121" max="5121" width="9.109375" style="43"/>
    <col min="5122" max="5122" width="42.5546875" style="43" customWidth="1"/>
    <col min="5123" max="5123" width="23.109375" style="43" customWidth="1"/>
    <col min="5124" max="5124" width="26" style="43" customWidth="1"/>
    <col min="5125" max="5125" width="31.5546875" style="43" customWidth="1"/>
    <col min="5126" max="5126" width="21" style="43" customWidth="1"/>
    <col min="5127" max="5375" width="9.109375" style="43"/>
    <col min="5376" max="5376" width="17.5546875" style="43" customWidth="1"/>
    <col min="5377" max="5377" width="9.109375" style="43"/>
    <col min="5378" max="5378" width="42.5546875" style="43" customWidth="1"/>
    <col min="5379" max="5379" width="23.109375" style="43" customWidth="1"/>
    <col min="5380" max="5380" width="26" style="43" customWidth="1"/>
    <col min="5381" max="5381" width="31.5546875" style="43" customWidth="1"/>
    <col min="5382" max="5382" width="21" style="43" customWidth="1"/>
    <col min="5383" max="5631" width="9.109375" style="43"/>
    <col min="5632" max="5632" width="17.5546875" style="43" customWidth="1"/>
    <col min="5633" max="5633" width="9.109375" style="43"/>
    <col min="5634" max="5634" width="42.5546875" style="43" customWidth="1"/>
    <col min="5635" max="5635" width="23.109375" style="43" customWidth="1"/>
    <col min="5636" max="5636" width="26" style="43" customWidth="1"/>
    <col min="5637" max="5637" width="31.5546875" style="43" customWidth="1"/>
    <col min="5638" max="5638" width="21" style="43" customWidth="1"/>
    <col min="5639" max="5887" width="9.109375" style="43"/>
    <col min="5888" max="5888" width="17.5546875" style="43" customWidth="1"/>
    <col min="5889" max="5889" width="9.109375" style="43"/>
    <col min="5890" max="5890" width="42.5546875" style="43" customWidth="1"/>
    <col min="5891" max="5891" width="23.109375" style="43" customWidth="1"/>
    <col min="5892" max="5892" width="26" style="43" customWidth="1"/>
    <col min="5893" max="5893" width="31.5546875" style="43" customWidth="1"/>
    <col min="5894" max="5894" width="21" style="43" customWidth="1"/>
    <col min="5895" max="6143" width="9.109375" style="43"/>
    <col min="6144" max="6144" width="17.5546875" style="43" customWidth="1"/>
    <col min="6145" max="6145" width="9.109375" style="43"/>
    <col min="6146" max="6146" width="42.5546875" style="43" customWidth="1"/>
    <col min="6147" max="6147" width="23.109375" style="43" customWidth="1"/>
    <col min="6148" max="6148" width="26" style="43" customWidth="1"/>
    <col min="6149" max="6149" width="31.5546875" style="43" customWidth="1"/>
    <col min="6150" max="6150" width="21" style="43" customWidth="1"/>
    <col min="6151" max="6399" width="9.109375" style="43"/>
    <col min="6400" max="6400" width="17.5546875" style="43" customWidth="1"/>
    <col min="6401" max="6401" width="9.109375" style="43"/>
    <col min="6402" max="6402" width="42.5546875" style="43" customWidth="1"/>
    <col min="6403" max="6403" width="23.109375" style="43" customWidth="1"/>
    <col min="6404" max="6404" width="26" style="43" customWidth="1"/>
    <col min="6405" max="6405" width="31.5546875" style="43" customWidth="1"/>
    <col min="6406" max="6406" width="21" style="43" customWidth="1"/>
    <col min="6407" max="6655" width="9.109375" style="43"/>
    <col min="6656" max="6656" width="17.5546875" style="43" customWidth="1"/>
    <col min="6657" max="6657" width="9.109375" style="43"/>
    <col min="6658" max="6658" width="42.5546875" style="43" customWidth="1"/>
    <col min="6659" max="6659" width="23.109375" style="43" customWidth="1"/>
    <col min="6660" max="6660" width="26" style="43" customWidth="1"/>
    <col min="6661" max="6661" width="31.5546875" style="43" customWidth="1"/>
    <col min="6662" max="6662" width="21" style="43" customWidth="1"/>
    <col min="6663" max="6911" width="9.109375" style="43"/>
    <col min="6912" max="6912" width="17.5546875" style="43" customWidth="1"/>
    <col min="6913" max="6913" width="9.109375" style="43"/>
    <col min="6914" max="6914" width="42.5546875" style="43" customWidth="1"/>
    <col min="6915" max="6915" width="23.109375" style="43" customWidth="1"/>
    <col min="6916" max="6916" width="26" style="43" customWidth="1"/>
    <col min="6917" max="6917" width="31.5546875" style="43" customWidth="1"/>
    <col min="6918" max="6918" width="21" style="43" customWidth="1"/>
    <col min="6919" max="7167" width="9.109375" style="43"/>
    <col min="7168" max="7168" width="17.5546875" style="43" customWidth="1"/>
    <col min="7169" max="7169" width="9.109375" style="43"/>
    <col min="7170" max="7170" width="42.5546875" style="43" customWidth="1"/>
    <col min="7171" max="7171" width="23.109375" style="43" customWidth="1"/>
    <col min="7172" max="7172" width="26" style="43" customWidth="1"/>
    <col min="7173" max="7173" width="31.5546875" style="43" customWidth="1"/>
    <col min="7174" max="7174" width="21" style="43" customWidth="1"/>
    <col min="7175" max="7423" width="9.109375" style="43"/>
    <col min="7424" max="7424" width="17.5546875" style="43" customWidth="1"/>
    <col min="7425" max="7425" width="9.109375" style="43"/>
    <col min="7426" max="7426" width="42.5546875" style="43" customWidth="1"/>
    <col min="7427" max="7427" width="23.109375" style="43" customWidth="1"/>
    <col min="7428" max="7428" width="26" style="43" customWidth="1"/>
    <col min="7429" max="7429" width="31.5546875" style="43" customWidth="1"/>
    <col min="7430" max="7430" width="21" style="43" customWidth="1"/>
    <col min="7431" max="7679" width="9.109375" style="43"/>
    <col min="7680" max="7680" width="17.5546875" style="43" customWidth="1"/>
    <col min="7681" max="7681" width="9.109375" style="43"/>
    <col min="7682" max="7682" width="42.5546875" style="43" customWidth="1"/>
    <col min="7683" max="7683" width="23.109375" style="43" customWidth="1"/>
    <col min="7684" max="7684" width="26" style="43" customWidth="1"/>
    <col min="7685" max="7685" width="31.5546875" style="43" customWidth="1"/>
    <col min="7686" max="7686" width="21" style="43" customWidth="1"/>
    <col min="7687" max="7935" width="9.109375" style="43"/>
    <col min="7936" max="7936" width="17.5546875" style="43" customWidth="1"/>
    <col min="7937" max="7937" width="9.109375" style="43"/>
    <col min="7938" max="7938" width="42.5546875" style="43" customWidth="1"/>
    <col min="7939" max="7939" width="23.109375" style="43" customWidth="1"/>
    <col min="7940" max="7940" width="26" style="43" customWidth="1"/>
    <col min="7941" max="7941" width="31.5546875" style="43" customWidth="1"/>
    <col min="7942" max="7942" width="21" style="43" customWidth="1"/>
    <col min="7943" max="8191" width="9.109375" style="43"/>
    <col min="8192" max="8192" width="17.5546875" style="43" customWidth="1"/>
    <col min="8193" max="8193" width="9.109375" style="43"/>
    <col min="8194" max="8194" width="42.5546875" style="43" customWidth="1"/>
    <col min="8195" max="8195" width="23.109375" style="43" customWidth="1"/>
    <col min="8196" max="8196" width="26" style="43" customWidth="1"/>
    <col min="8197" max="8197" width="31.5546875" style="43" customWidth="1"/>
    <col min="8198" max="8198" width="21" style="43" customWidth="1"/>
    <col min="8199" max="8447" width="9.109375" style="43"/>
    <col min="8448" max="8448" width="17.5546875" style="43" customWidth="1"/>
    <col min="8449" max="8449" width="9.109375" style="43"/>
    <col min="8450" max="8450" width="42.5546875" style="43" customWidth="1"/>
    <col min="8451" max="8451" width="23.109375" style="43" customWidth="1"/>
    <col min="8452" max="8452" width="26" style="43" customWidth="1"/>
    <col min="8453" max="8453" width="31.5546875" style="43" customWidth="1"/>
    <col min="8454" max="8454" width="21" style="43" customWidth="1"/>
    <col min="8455" max="8703" width="9.109375" style="43"/>
    <col min="8704" max="8704" width="17.5546875" style="43" customWidth="1"/>
    <col min="8705" max="8705" width="9.109375" style="43"/>
    <col min="8706" max="8706" width="42.5546875" style="43" customWidth="1"/>
    <col min="8707" max="8707" width="23.109375" style="43" customWidth="1"/>
    <col min="8708" max="8708" width="26" style="43" customWidth="1"/>
    <col min="8709" max="8709" width="31.5546875" style="43" customWidth="1"/>
    <col min="8710" max="8710" width="21" style="43" customWidth="1"/>
    <col min="8711" max="8959" width="9.109375" style="43"/>
    <col min="8960" max="8960" width="17.5546875" style="43" customWidth="1"/>
    <col min="8961" max="8961" width="9.109375" style="43"/>
    <col min="8962" max="8962" width="42.5546875" style="43" customWidth="1"/>
    <col min="8963" max="8963" width="23.109375" style="43" customWidth="1"/>
    <col min="8964" max="8964" width="26" style="43" customWidth="1"/>
    <col min="8965" max="8965" width="31.5546875" style="43" customWidth="1"/>
    <col min="8966" max="8966" width="21" style="43" customWidth="1"/>
    <col min="8967" max="9215" width="9.109375" style="43"/>
    <col min="9216" max="9216" width="17.5546875" style="43" customWidth="1"/>
    <col min="9217" max="9217" width="9.109375" style="43"/>
    <col min="9218" max="9218" width="42.5546875" style="43" customWidth="1"/>
    <col min="9219" max="9219" width="23.109375" style="43" customWidth="1"/>
    <col min="9220" max="9220" width="26" style="43" customWidth="1"/>
    <col min="9221" max="9221" width="31.5546875" style="43" customWidth="1"/>
    <col min="9222" max="9222" width="21" style="43" customWidth="1"/>
    <col min="9223" max="9471" width="9.109375" style="43"/>
    <col min="9472" max="9472" width="17.5546875" style="43" customWidth="1"/>
    <col min="9473" max="9473" width="9.109375" style="43"/>
    <col min="9474" max="9474" width="42.5546875" style="43" customWidth="1"/>
    <col min="9475" max="9475" width="23.109375" style="43" customWidth="1"/>
    <col min="9476" max="9476" width="26" style="43" customWidth="1"/>
    <col min="9477" max="9477" width="31.5546875" style="43" customWidth="1"/>
    <col min="9478" max="9478" width="21" style="43" customWidth="1"/>
    <col min="9479" max="9727" width="9.109375" style="43"/>
    <col min="9728" max="9728" width="17.5546875" style="43" customWidth="1"/>
    <col min="9729" max="9729" width="9.109375" style="43"/>
    <col min="9730" max="9730" width="42.5546875" style="43" customWidth="1"/>
    <col min="9731" max="9731" width="23.109375" style="43" customWidth="1"/>
    <col min="9732" max="9732" width="26" style="43" customWidth="1"/>
    <col min="9733" max="9733" width="31.5546875" style="43" customWidth="1"/>
    <col min="9734" max="9734" width="21" style="43" customWidth="1"/>
    <col min="9735" max="9983" width="9.109375" style="43"/>
    <col min="9984" max="9984" width="17.5546875" style="43" customWidth="1"/>
    <col min="9985" max="9985" width="9.109375" style="43"/>
    <col min="9986" max="9986" width="42.5546875" style="43" customWidth="1"/>
    <col min="9987" max="9987" width="23.109375" style="43" customWidth="1"/>
    <col min="9988" max="9988" width="26" style="43" customWidth="1"/>
    <col min="9989" max="9989" width="31.5546875" style="43" customWidth="1"/>
    <col min="9990" max="9990" width="21" style="43" customWidth="1"/>
    <col min="9991" max="10239" width="9.109375" style="43"/>
    <col min="10240" max="10240" width="17.5546875" style="43" customWidth="1"/>
    <col min="10241" max="10241" width="9.109375" style="43"/>
    <col min="10242" max="10242" width="42.5546875" style="43" customWidth="1"/>
    <col min="10243" max="10243" width="23.109375" style="43" customWidth="1"/>
    <col min="10244" max="10244" width="26" style="43" customWidth="1"/>
    <col min="10245" max="10245" width="31.5546875" style="43" customWidth="1"/>
    <col min="10246" max="10246" width="21" style="43" customWidth="1"/>
    <col min="10247" max="10495" width="9.109375" style="43"/>
    <col min="10496" max="10496" width="17.5546875" style="43" customWidth="1"/>
    <col min="10497" max="10497" width="9.109375" style="43"/>
    <col min="10498" max="10498" width="42.5546875" style="43" customWidth="1"/>
    <col min="10499" max="10499" width="23.109375" style="43" customWidth="1"/>
    <col min="10500" max="10500" width="26" style="43" customWidth="1"/>
    <col min="10501" max="10501" width="31.5546875" style="43" customWidth="1"/>
    <col min="10502" max="10502" width="21" style="43" customWidth="1"/>
    <col min="10503" max="10751" width="9.109375" style="43"/>
    <col min="10752" max="10752" width="17.5546875" style="43" customWidth="1"/>
    <col min="10753" max="10753" width="9.109375" style="43"/>
    <col min="10754" max="10754" width="42.5546875" style="43" customWidth="1"/>
    <col min="10755" max="10755" width="23.109375" style="43" customWidth="1"/>
    <col min="10756" max="10756" width="26" style="43" customWidth="1"/>
    <col min="10757" max="10757" width="31.5546875" style="43" customWidth="1"/>
    <col min="10758" max="10758" width="21" style="43" customWidth="1"/>
    <col min="10759" max="11007" width="9.109375" style="43"/>
    <col min="11008" max="11008" width="17.5546875" style="43" customWidth="1"/>
    <col min="11009" max="11009" width="9.109375" style="43"/>
    <col min="11010" max="11010" width="42.5546875" style="43" customWidth="1"/>
    <col min="11011" max="11011" width="23.109375" style="43" customWidth="1"/>
    <col min="11012" max="11012" width="26" style="43" customWidth="1"/>
    <col min="11013" max="11013" width="31.5546875" style="43" customWidth="1"/>
    <col min="11014" max="11014" width="21" style="43" customWidth="1"/>
    <col min="11015" max="11263" width="9.109375" style="43"/>
    <col min="11264" max="11264" width="17.5546875" style="43" customWidth="1"/>
    <col min="11265" max="11265" width="9.109375" style="43"/>
    <col min="11266" max="11266" width="42.5546875" style="43" customWidth="1"/>
    <col min="11267" max="11267" width="23.109375" style="43" customWidth="1"/>
    <col min="11268" max="11268" width="26" style="43" customWidth="1"/>
    <col min="11269" max="11269" width="31.5546875" style="43" customWidth="1"/>
    <col min="11270" max="11270" width="21" style="43" customWidth="1"/>
    <col min="11271" max="11519" width="9.109375" style="43"/>
    <col min="11520" max="11520" width="17.5546875" style="43" customWidth="1"/>
    <col min="11521" max="11521" width="9.109375" style="43"/>
    <col min="11522" max="11522" width="42.5546875" style="43" customWidth="1"/>
    <col min="11523" max="11523" width="23.109375" style="43" customWidth="1"/>
    <col min="11524" max="11524" width="26" style="43" customWidth="1"/>
    <col min="11525" max="11525" width="31.5546875" style="43" customWidth="1"/>
    <col min="11526" max="11526" width="21" style="43" customWidth="1"/>
    <col min="11527" max="11775" width="9.109375" style="43"/>
    <col min="11776" max="11776" width="17.5546875" style="43" customWidth="1"/>
    <col min="11777" max="11777" width="9.109375" style="43"/>
    <col min="11778" max="11778" width="42.5546875" style="43" customWidth="1"/>
    <col min="11779" max="11779" width="23.109375" style="43" customWidth="1"/>
    <col min="11780" max="11780" width="26" style="43" customWidth="1"/>
    <col min="11781" max="11781" width="31.5546875" style="43" customWidth="1"/>
    <col min="11782" max="11782" width="21" style="43" customWidth="1"/>
    <col min="11783" max="12031" width="9.109375" style="43"/>
    <col min="12032" max="12032" width="17.5546875" style="43" customWidth="1"/>
    <col min="12033" max="12033" width="9.109375" style="43"/>
    <col min="12034" max="12034" width="42.5546875" style="43" customWidth="1"/>
    <col min="12035" max="12035" width="23.109375" style="43" customWidth="1"/>
    <col min="12036" max="12036" width="26" style="43" customWidth="1"/>
    <col min="12037" max="12037" width="31.5546875" style="43" customWidth="1"/>
    <col min="12038" max="12038" width="21" style="43" customWidth="1"/>
    <col min="12039" max="12287" width="9.109375" style="43"/>
    <col min="12288" max="12288" width="17.5546875" style="43" customWidth="1"/>
    <col min="12289" max="12289" width="9.109375" style="43"/>
    <col min="12290" max="12290" width="42.5546875" style="43" customWidth="1"/>
    <col min="12291" max="12291" width="23.109375" style="43" customWidth="1"/>
    <col min="12292" max="12292" width="26" style="43" customWidth="1"/>
    <col min="12293" max="12293" width="31.5546875" style="43" customWidth="1"/>
    <col min="12294" max="12294" width="21" style="43" customWidth="1"/>
    <col min="12295" max="12543" width="9.109375" style="43"/>
    <col min="12544" max="12544" width="17.5546875" style="43" customWidth="1"/>
    <col min="12545" max="12545" width="9.109375" style="43"/>
    <col min="12546" max="12546" width="42.5546875" style="43" customWidth="1"/>
    <col min="12547" max="12547" width="23.109375" style="43" customWidth="1"/>
    <col min="12548" max="12548" width="26" style="43" customWidth="1"/>
    <col min="12549" max="12549" width="31.5546875" style="43" customWidth="1"/>
    <col min="12550" max="12550" width="21" style="43" customWidth="1"/>
    <col min="12551" max="12799" width="9.109375" style="43"/>
    <col min="12800" max="12800" width="17.5546875" style="43" customWidth="1"/>
    <col min="12801" max="12801" width="9.109375" style="43"/>
    <col min="12802" max="12802" width="42.5546875" style="43" customWidth="1"/>
    <col min="12803" max="12803" width="23.109375" style="43" customWidth="1"/>
    <col min="12804" max="12804" width="26" style="43" customWidth="1"/>
    <col min="12805" max="12805" width="31.5546875" style="43" customWidth="1"/>
    <col min="12806" max="12806" width="21" style="43" customWidth="1"/>
    <col min="12807" max="13055" width="9.109375" style="43"/>
    <col min="13056" max="13056" width="17.5546875" style="43" customWidth="1"/>
    <col min="13057" max="13057" width="9.109375" style="43"/>
    <col min="13058" max="13058" width="42.5546875" style="43" customWidth="1"/>
    <col min="13059" max="13059" width="23.109375" style="43" customWidth="1"/>
    <col min="13060" max="13060" width="26" style="43" customWidth="1"/>
    <col min="13061" max="13061" width="31.5546875" style="43" customWidth="1"/>
    <col min="13062" max="13062" width="21" style="43" customWidth="1"/>
    <col min="13063" max="13311" width="9.109375" style="43"/>
    <col min="13312" max="13312" width="17.5546875" style="43" customWidth="1"/>
    <col min="13313" max="13313" width="9.109375" style="43"/>
    <col min="13314" max="13314" width="42.5546875" style="43" customWidth="1"/>
    <col min="13315" max="13315" width="23.109375" style="43" customWidth="1"/>
    <col min="13316" max="13316" width="26" style="43" customWidth="1"/>
    <col min="13317" max="13317" width="31.5546875" style="43" customWidth="1"/>
    <col min="13318" max="13318" width="21" style="43" customWidth="1"/>
    <col min="13319" max="13567" width="9.109375" style="43"/>
    <col min="13568" max="13568" width="17.5546875" style="43" customWidth="1"/>
    <col min="13569" max="13569" width="9.109375" style="43"/>
    <col min="13570" max="13570" width="42.5546875" style="43" customWidth="1"/>
    <col min="13571" max="13571" width="23.109375" style="43" customWidth="1"/>
    <col min="13572" max="13572" width="26" style="43" customWidth="1"/>
    <col min="13573" max="13573" width="31.5546875" style="43" customWidth="1"/>
    <col min="13574" max="13574" width="21" style="43" customWidth="1"/>
    <col min="13575" max="13823" width="9.109375" style="43"/>
    <col min="13824" max="13824" width="17.5546875" style="43" customWidth="1"/>
    <col min="13825" max="13825" width="9.109375" style="43"/>
    <col min="13826" max="13826" width="42.5546875" style="43" customWidth="1"/>
    <col min="13827" max="13827" width="23.109375" style="43" customWidth="1"/>
    <col min="13828" max="13828" width="26" style="43" customWidth="1"/>
    <col min="13829" max="13829" width="31.5546875" style="43" customWidth="1"/>
    <col min="13830" max="13830" width="21" style="43" customWidth="1"/>
    <col min="13831" max="14079" width="9.109375" style="43"/>
    <col min="14080" max="14080" width="17.5546875" style="43" customWidth="1"/>
    <col min="14081" max="14081" width="9.109375" style="43"/>
    <col min="14082" max="14082" width="42.5546875" style="43" customWidth="1"/>
    <col min="14083" max="14083" width="23.109375" style="43" customWidth="1"/>
    <col min="14084" max="14084" width="26" style="43" customWidth="1"/>
    <col min="14085" max="14085" width="31.5546875" style="43" customWidth="1"/>
    <col min="14086" max="14086" width="21" style="43" customWidth="1"/>
    <col min="14087" max="14335" width="9.109375" style="43"/>
    <col min="14336" max="14336" width="17.5546875" style="43" customWidth="1"/>
    <col min="14337" max="14337" width="9.109375" style="43"/>
    <col min="14338" max="14338" width="42.5546875" style="43" customWidth="1"/>
    <col min="14339" max="14339" width="23.109375" style="43" customWidth="1"/>
    <col min="14340" max="14340" width="26" style="43" customWidth="1"/>
    <col min="14341" max="14341" width="31.5546875" style="43" customWidth="1"/>
    <col min="14342" max="14342" width="21" style="43" customWidth="1"/>
    <col min="14343" max="14591" width="9.109375" style="43"/>
    <col min="14592" max="14592" width="17.5546875" style="43" customWidth="1"/>
    <col min="14593" max="14593" width="9.109375" style="43"/>
    <col min="14594" max="14594" width="42.5546875" style="43" customWidth="1"/>
    <col min="14595" max="14595" width="23.109375" style="43" customWidth="1"/>
    <col min="14596" max="14596" width="26" style="43" customWidth="1"/>
    <col min="14597" max="14597" width="31.5546875" style="43" customWidth="1"/>
    <col min="14598" max="14598" width="21" style="43" customWidth="1"/>
    <col min="14599" max="14847" width="9.109375" style="43"/>
    <col min="14848" max="14848" width="17.5546875" style="43" customWidth="1"/>
    <col min="14849" max="14849" width="9.109375" style="43"/>
    <col min="14850" max="14850" width="42.5546875" style="43" customWidth="1"/>
    <col min="14851" max="14851" width="23.109375" style="43" customWidth="1"/>
    <col min="14852" max="14852" width="26" style="43" customWidth="1"/>
    <col min="14853" max="14853" width="31.5546875" style="43" customWidth="1"/>
    <col min="14854" max="14854" width="21" style="43" customWidth="1"/>
    <col min="14855" max="15103" width="9.109375" style="43"/>
    <col min="15104" max="15104" width="17.5546875" style="43" customWidth="1"/>
    <col min="15105" max="15105" width="9.109375" style="43"/>
    <col min="15106" max="15106" width="42.5546875" style="43" customWidth="1"/>
    <col min="15107" max="15107" width="23.109375" style="43" customWidth="1"/>
    <col min="15108" max="15108" width="26" style="43" customWidth="1"/>
    <col min="15109" max="15109" width="31.5546875" style="43" customWidth="1"/>
    <col min="15110" max="15110" width="21" style="43" customWidth="1"/>
    <col min="15111" max="15359" width="9.109375" style="43"/>
    <col min="15360" max="15360" width="17.5546875" style="43" customWidth="1"/>
    <col min="15361" max="15361" width="9.109375" style="43"/>
    <col min="15362" max="15362" width="42.5546875" style="43" customWidth="1"/>
    <col min="15363" max="15363" width="23.109375" style="43" customWidth="1"/>
    <col min="15364" max="15364" width="26" style="43" customWidth="1"/>
    <col min="15365" max="15365" width="31.5546875" style="43" customWidth="1"/>
    <col min="15366" max="15366" width="21" style="43" customWidth="1"/>
    <col min="15367" max="15615" width="9.109375" style="43"/>
    <col min="15616" max="15616" width="17.5546875" style="43" customWidth="1"/>
    <col min="15617" max="15617" width="9.109375" style="43"/>
    <col min="15618" max="15618" width="42.5546875" style="43" customWidth="1"/>
    <col min="15619" max="15619" width="23.109375" style="43" customWidth="1"/>
    <col min="15620" max="15620" width="26" style="43" customWidth="1"/>
    <col min="15621" max="15621" width="31.5546875" style="43" customWidth="1"/>
    <col min="15622" max="15622" width="21" style="43" customWidth="1"/>
    <col min="15623" max="15871" width="9.109375" style="43"/>
    <col min="15872" max="15872" width="17.5546875" style="43" customWidth="1"/>
    <col min="15873" max="15873" width="9.109375" style="43"/>
    <col min="15874" max="15874" width="42.5546875" style="43" customWidth="1"/>
    <col min="15875" max="15875" width="23.109375" style="43" customWidth="1"/>
    <col min="15876" max="15876" width="26" style="43" customWidth="1"/>
    <col min="15877" max="15877" width="31.5546875" style="43" customWidth="1"/>
    <col min="15878" max="15878" width="21" style="43" customWidth="1"/>
    <col min="15879" max="16127" width="9.109375" style="43"/>
    <col min="16128" max="16128" width="17.5546875" style="43" customWidth="1"/>
    <col min="16129" max="16129" width="9.109375" style="43"/>
    <col min="16130" max="16130" width="42.5546875" style="43" customWidth="1"/>
    <col min="16131" max="16131" width="23.109375" style="43" customWidth="1"/>
    <col min="16132" max="16132" width="26" style="43" customWidth="1"/>
    <col min="16133" max="16133" width="31.5546875" style="43" customWidth="1"/>
    <col min="16134" max="16134" width="21" style="43" customWidth="1"/>
    <col min="16135" max="16384" width="9.109375" style="43"/>
  </cols>
  <sheetData>
    <row r="1" spans="1:6" s="1" customFormat="1" ht="72.75" customHeight="1">
      <c r="A1" s="268" t="s">
        <v>11</v>
      </c>
      <c r="B1" s="269"/>
      <c r="C1" s="270" t="s">
        <v>626</v>
      </c>
      <c r="D1" s="271"/>
      <c r="E1" s="215" t="s">
        <v>460</v>
      </c>
    </row>
    <row r="2" spans="1:6" ht="45" customHeight="1">
      <c r="A2" s="266" t="s">
        <v>581</v>
      </c>
      <c r="B2" s="266"/>
      <c r="C2" s="266"/>
      <c r="D2" s="266"/>
      <c r="E2" s="266"/>
    </row>
    <row r="3" spans="1:6" s="189" customFormat="1" ht="22.5" customHeight="1">
      <c r="A3" s="267" t="s">
        <v>627</v>
      </c>
      <c r="B3" s="267"/>
      <c r="C3" s="267"/>
      <c r="D3" s="267"/>
      <c r="E3" s="267"/>
    </row>
    <row r="4" spans="1:6" s="189" customFormat="1" ht="22.5" customHeight="1">
      <c r="A4" s="272" t="s">
        <v>628</v>
      </c>
      <c r="B4" s="273"/>
      <c r="C4" s="273"/>
      <c r="D4" s="273"/>
      <c r="E4" s="274"/>
    </row>
    <row r="5" spans="1:6" ht="34.5" customHeight="1">
      <c r="A5" s="187" t="s">
        <v>68</v>
      </c>
      <c r="B5" s="187" t="s">
        <v>69</v>
      </c>
      <c r="C5" s="187" t="s">
        <v>70</v>
      </c>
      <c r="D5" s="187" t="s">
        <v>582</v>
      </c>
      <c r="E5" s="187" t="s">
        <v>10</v>
      </c>
      <c r="F5" s="44"/>
    </row>
    <row r="6" spans="1:6" ht="28.5" customHeight="1">
      <c r="A6" s="45">
        <v>1</v>
      </c>
      <c r="B6" s="45" t="s">
        <v>71</v>
      </c>
      <c r="C6" s="49" t="s">
        <v>185</v>
      </c>
      <c r="D6" s="252">
        <v>0</v>
      </c>
      <c r="E6" s="213"/>
      <c r="F6" s="46"/>
    </row>
    <row r="7" spans="1:6" ht="28.5" customHeight="1">
      <c r="A7" s="45">
        <v>2</v>
      </c>
      <c r="B7" s="45" t="s">
        <v>72</v>
      </c>
      <c r="C7" s="49" t="s">
        <v>73</v>
      </c>
      <c r="D7" s="252">
        <v>0</v>
      </c>
      <c r="E7" s="47"/>
      <c r="F7" s="46"/>
    </row>
    <row r="8" spans="1:6" ht="28.5" customHeight="1">
      <c r="A8" s="45">
        <v>3</v>
      </c>
      <c r="B8" s="45" t="s">
        <v>74</v>
      </c>
      <c r="C8" s="49" t="s">
        <v>75</v>
      </c>
      <c r="D8" s="252">
        <v>0</v>
      </c>
      <c r="E8" s="47"/>
      <c r="F8" s="46"/>
    </row>
    <row r="9" spans="1:6" ht="28.5" customHeight="1">
      <c r="A9" s="45">
        <v>4</v>
      </c>
      <c r="B9" s="45" t="s">
        <v>76</v>
      </c>
      <c r="C9" s="49" t="s">
        <v>186</v>
      </c>
      <c r="D9" s="252">
        <v>0</v>
      </c>
      <c r="E9" s="47"/>
      <c r="F9" s="46"/>
    </row>
    <row r="10" spans="1:6" ht="28.5" customHeight="1">
      <c r="A10" s="45">
        <v>5</v>
      </c>
      <c r="B10" s="45" t="s">
        <v>77</v>
      </c>
      <c r="C10" s="49" t="s">
        <v>78</v>
      </c>
      <c r="D10" s="252">
        <v>0</v>
      </c>
      <c r="E10" s="47"/>
      <c r="F10" s="46"/>
    </row>
    <row r="11" spans="1:6" ht="28.5" customHeight="1">
      <c r="A11" s="45">
        <v>6</v>
      </c>
      <c r="B11" s="45" t="s">
        <v>79</v>
      </c>
      <c r="C11" s="49" t="s">
        <v>80</v>
      </c>
      <c r="D11" s="252">
        <v>0</v>
      </c>
      <c r="E11" s="214"/>
      <c r="F11" s="46"/>
    </row>
    <row r="12" spans="1:6" ht="28.5" customHeight="1">
      <c r="A12" s="45">
        <v>7</v>
      </c>
      <c r="B12" s="45" t="s">
        <v>81</v>
      </c>
      <c r="C12" s="49" t="s">
        <v>184</v>
      </c>
      <c r="D12" s="252">
        <v>0</v>
      </c>
      <c r="E12" s="47"/>
      <c r="F12" s="46"/>
    </row>
    <row r="13" spans="1:6" ht="34.5" customHeight="1">
      <c r="A13" s="45">
        <v>8</v>
      </c>
      <c r="B13" s="48"/>
      <c r="C13" s="49" t="s">
        <v>443</v>
      </c>
      <c r="D13" s="253">
        <v>0</v>
      </c>
      <c r="E13" s="47"/>
    </row>
    <row r="14" spans="1:6" ht="34.5" customHeight="1">
      <c r="A14" s="45">
        <v>9</v>
      </c>
      <c r="B14" s="48"/>
      <c r="C14" s="49" t="s">
        <v>432</v>
      </c>
      <c r="D14" s="252">
        <v>0</v>
      </c>
      <c r="E14" s="47"/>
    </row>
    <row r="15" spans="1:6" ht="34.5" customHeight="1">
      <c r="A15" s="45">
        <v>10</v>
      </c>
      <c r="B15" s="48"/>
      <c r="C15" s="49" t="s">
        <v>433</v>
      </c>
      <c r="D15" s="252">
        <v>0</v>
      </c>
      <c r="E15" s="47"/>
    </row>
    <row r="16" spans="1:6" ht="34.5" customHeight="1">
      <c r="A16" s="45">
        <v>11</v>
      </c>
      <c r="B16" s="48"/>
      <c r="C16" s="50" t="s">
        <v>434</v>
      </c>
      <c r="D16" s="253">
        <v>0</v>
      </c>
      <c r="E16" s="47"/>
    </row>
    <row r="17" spans="1:8" ht="34.5" customHeight="1">
      <c r="A17" s="45">
        <v>12</v>
      </c>
      <c r="B17" s="48"/>
      <c r="C17" s="50" t="s">
        <v>435</v>
      </c>
      <c r="D17" s="253">
        <v>0</v>
      </c>
      <c r="E17" s="47"/>
    </row>
    <row r="18" spans="1:8" ht="34.5" customHeight="1">
      <c r="A18" s="45">
        <v>13</v>
      </c>
      <c r="B18" s="48"/>
      <c r="C18" s="50" t="s">
        <v>444</v>
      </c>
      <c r="D18" s="253">
        <v>0</v>
      </c>
      <c r="E18" s="47"/>
    </row>
    <row r="19" spans="1:8" ht="34.5" customHeight="1">
      <c r="A19" s="45">
        <v>14</v>
      </c>
      <c r="B19" s="48"/>
      <c r="C19" s="50" t="s">
        <v>442</v>
      </c>
      <c r="D19" s="253">
        <v>0</v>
      </c>
      <c r="E19" s="47"/>
      <c r="F19" s="51"/>
      <c r="G19" s="51"/>
      <c r="H19" s="51"/>
    </row>
    <row r="20" spans="1:8">
      <c r="A20" s="48"/>
      <c r="B20" s="48"/>
      <c r="C20" s="48"/>
      <c r="D20" s="48"/>
      <c r="E20" s="48"/>
    </row>
  </sheetData>
  <sheetProtection password="CEE5" sheet="1" objects="1" scenarios="1" formatCells="0" formatColumns="0" formatRows="0"/>
  <mergeCells count="5">
    <mergeCell ref="A2:E2"/>
    <mergeCell ref="A3:E3"/>
    <mergeCell ref="A1:B1"/>
    <mergeCell ref="C1:D1"/>
    <mergeCell ref="A4:E4"/>
  </mergeCells>
  <printOptions horizontalCentered="1"/>
  <pageMargins left="0.70866141732283505" right="0.70866141732283505" top="0.74803040244969399" bottom="0.74803040244969399" header="0.31496062992126" footer="0.31496062992126"/>
  <pageSetup paperSize="9" scale="73" orientation="landscape" r:id="rId1"/>
  <headerFooter>
    <oddFooter>&amp;R&amp;9Page &amp;P of &amp;N</oddFooter>
  </headerFooter>
  <drawing r:id="rId2"/>
</worksheet>
</file>

<file path=xl/worksheets/sheet2.xml><?xml version="1.0" encoding="utf-8"?>
<worksheet xmlns="http://schemas.openxmlformats.org/spreadsheetml/2006/main" xmlns:r="http://schemas.openxmlformats.org/officeDocument/2006/relationships">
  <sheetPr codeName="Sheet2">
    <tabColor rgb="FF92D050"/>
  </sheetPr>
  <dimension ref="A1:G81"/>
  <sheetViews>
    <sheetView view="pageBreakPreview" zoomScale="55" zoomScaleSheetLayoutView="55" workbookViewId="0">
      <pane ySplit="6" topLeftCell="A70" activePane="bottomLeft" state="frozen"/>
      <selection activeCell="C10" sqref="C10"/>
      <selection pane="bottomLeft" activeCell="E73" sqref="E73"/>
    </sheetView>
  </sheetViews>
  <sheetFormatPr defaultRowHeight="13.2"/>
  <cols>
    <col min="1" max="1" width="21.88671875" style="6" customWidth="1"/>
    <col min="2" max="2" width="96.5546875" style="7" customWidth="1"/>
    <col min="3" max="4" width="11.88671875" style="6" customWidth="1"/>
    <col min="5" max="5" width="45.44140625" style="11" customWidth="1"/>
    <col min="6" max="6" width="32.44140625" style="12" bestFit="1" customWidth="1"/>
    <col min="7" max="7" width="10.33203125" style="10" bestFit="1" customWidth="1"/>
    <col min="8" max="254" width="9" style="10"/>
    <col min="255" max="255" width="21.109375" style="10" customWidth="1"/>
    <col min="256" max="256" width="120.5546875" style="10" customWidth="1"/>
    <col min="257" max="258" width="11.88671875" style="10" customWidth="1"/>
    <col min="259" max="259" width="43" style="10" customWidth="1"/>
    <col min="260" max="260" width="40" style="10" customWidth="1"/>
    <col min="261" max="261" width="9" style="10"/>
    <col min="262" max="262" width="40" style="10" customWidth="1"/>
    <col min="263" max="510" width="9" style="10"/>
    <col min="511" max="511" width="21.109375" style="10" customWidth="1"/>
    <col min="512" max="512" width="120.5546875" style="10" customWidth="1"/>
    <col min="513" max="514" width="11.88671875" style="10" customWidth="1"/>
    <col min="515" max="515" width="43" style="10" customWidth="1"/>
    <col min="516" max="516" width="40" style="10" customWidth="1"/>
    <col min="517" max="517" width="9" style="10"/>
    <col min="518" max="518" width="40" style="10" customWidth="1"/>
    <col min="519" max="766" width="9" style="10"/>
    <col min="767" max="767" width="21.109375" style="10" customWidth="1"/>
    <col min="768" max="768" width="120.5546875" style="10" customWidth="1"/>
    <col min="769" max="770" width="11.88671875" style="10" customWidth="1"/>
    <col min="771" max="771" width="43" style="10" customWidth="1"/>
    <col min="772" max="772" width="40" style="10" customWidth="1"/>
    <col min="773" max="773" width="9" style="10"/>
    <col min="774" max="774" width="40" style="10" customWidth="1"/>
    <col min="775" max="1022" width="9" style="10"/>
    <col min="1023" max="1023" width="21.109375" style="10" customWidth="1"/>
    <col min="1024" max="1024" width="120.5546875" style="10" customWidth="1"/>
    <col min="1025" max="1026" width="11.88671875" style="10" customWidth="1"/>
    <col min="1027" max="1027" width="43" style="10" customWidth="1"/>
    <col min="1028" max="1028" width="40" style="10" customWidth="1"/>
    <col min="1029" max="1029" width="9" style="10"/>
    <col min="1030" max="1030" width="40" style="10" customWidth="1"/>
    <col min="1031" max="1278" width="9" style="10"/>
    <col min="1279" max="1279" width="21.109375" style="10" customWidth="1"/>
    <col min="1280" max="1280" width="120.5546875" style="10" customWidth="1"/>
    <col min="1281" max="1282" width="11.88671875" style="10" customWidth="1"/>
    <col min="1283" max="1283" width="43" style="10" customWidth="1"/>
    <col min="1284" max="1284" width="40" style="10" customWidth="1"/>
    <col min="1285" max="1285" width="9" style="10"/>
    <col min="1286" max="1286" width="40" style="10" customWidth="1"/>
    <col min="1287" max="1534" width="9" style="10"/>
    <col min="1535" max="1535" width="21.109375" style="10" customWidth="1"/>
    <col min="1536" max="1536" width="120.5546875" style="10" customWidth="1"/>
    <col min="1537" max="1538" width="11.88671875" style="10" customWidth="1"/>
    <col min="1539" max="1539" width="43" style="10" customWidth="1"/>
    <col min="1540" max="1540" width="40" style="10" customWidth="1"/>
    <col min="1541" max="1541" width="9" style="10"/>
    <col min="1542" max="1542" width="40" style="10" customWidth="1"/>
    <col min="1543" max="1790" width="9" style="10"/>
    <col min="1791" max="1791" width="21.109375" style="10" customWidth="1"/>
    <col min="1792" max="1792" width="120.5546875" style="10" customWidth="1"/>
    <col min="1793" max="1794" width="11.88671875" style="10" customWidth="1"/>
    <col min="1795" max="1795" width="43" style="10" customWidth="1"/>
    <col min="1796" max="1796" width="40" style="10" customWidth="1"/>
    <col min="1797" max="1797" width="9" style="10"/>
    <col min="1798" max="1798" width="40" style="10" customWidth="1"/>
    <col min="1799" max="2046" width="9" style="10"/>
    <col min="2047" max="2047" width="21.109375" style="10" customWidth="1"/>
    <col min="2048" max="2048" width="120.5546875" style="10" customWidth="1"/>
    <col min="2049" max="2050" width="11.88671875" style="10" customWidth="1"/>
    <col min="2051" max="2051" width="43" style="10" customWidth="1"/>
    <col min="2052" max="2052" width="40" style="10" customWidth="1"/>
    <col min="2053" max="2053" width="9" style="10"/>
    <col min="2054" max="2054" width="40" style="10" customWidth="1"/>
    <col min="2055" max="2302" width="9" style="10"/>
    <col min="2303" max="2303" width="21.109375" style="10" customWidth="1"/>
    <col min="2304" max="2304" width="120.5546875" style="10" customWidth="1"/>
    <col min="2305" max="2306" width="11.88671875" style="10" customWidth="1"/>
    <col min="2307" max="2307" width="43" style="10" customWidth="1"/>
    <col min="2308" max="2308" width="40" style="10" customWidth="1"/>
    <col min="2309" max="2309" width="9" style="10"/>
    <col min="2310" max="2310" width="40" style="10" customWidth="1"/>
    <col min="2311" max="2558" width="9" style="10"/>
    <col min="2559" max="2559" width="21.109375" style="10" customWidth="1"/>
    <col min="2560" max="2560" width="120.5546875" style="10" customWidth="1"/>
    <col min="2561" max="2562" width="11.88671875" style="10" customWidth="1"/>
    <col min="2563" max="2563" width="43" style="10" customWidth="1"/>
    <col min="2564" max="2564" width="40" style="10" customWidth="1"/>
    <col min="2565" max="2565" width="9" style="10"/>
    <col min="2566" max="2566" width="40" style="10" customWidth="1"/>
    <col min="2567" max="2814" width="9" style="10"/>
    <col min="2815" max="2815" width="21.109375" style="10" customWidth="1"/>
    <col min="2816" max="2816" width="120.5546875" style="10" customWidth="1"/>
    <col min="2817" max="2818" width="11.88671875" style="10" customWidth="1"/>
    <col min="2819" max="2819" width="43" style="10" customWidth="1"/>
    <col min="2820" max="2820" width="40" style="10" customWidth="1"/>
    <col min="2821" max="2821" width="9" style="10"/>
    <col min="2822" max="2822" width="40" style="10" customWidth="1"/>
    <col min="2823" max="3070" width="9" style="10"/>
    <col min="3071" max="3071" width="21.109375" style="10" customWidth="1"/>
    <col min="3072" max="3072" width="120.5546875" style="10" customWidth="1"/>
    <col min="3073" max="3074" width="11.88671875" style="10" customWidth="1"/>
    <col min="3075" max="3075" width="43" style="10" customWidth="1"/>
    <col min="3076" max="3076" width="40" style="10" customWidth="1"/>
    <col min="3077" max="3077" width="9" style="10"/>
    <col min="3078" max="3078" width="40" style="10" customWidth="1"/>
    <col min="3079" max="3326" width="9" style="10"/>
    <col min="3327" max="3327" width="21.109375" style="10" customWidth="1"/>
    <col min="3328" max="3328" width="120.5546875" style="10" customWidth="1"/>
    <col min="3329" max="3330" width="11.88671875" style="10" customWidth="1"/>
    <col min="3331" max="3331" width="43" style="10" customWidth="1"/>
    <col min="3332" max="3332" width="40" style="10" customWidth="1"/>
    <col min="3333" max="3333" width="9" style="10"/>
    <col min="3334" max="3334" width="40" style="10" customWidth="1"/>
    <col min="3335" max="3582" width="9" style="10"/>
    <col min="3583" max="3583" width="21.109375" style="10" customWidth="1"/>
    <col min="3584" max="3584" width="120.5546875" style="10" customWidth="1"/>
    <col min="3585" max="3586" width="11.88671875" style="10" customWidth="1"/>
    <col min="3587" max="3587" width="43" style="10" customWidth="1"/>
    <col min="3588" max="3588" width="40" style="10" customWidth="1"/>
    <col min="3589" max="3589" width="9" style="10"/>
    <col min="3590" max="3590" width="40" style="10" customWidth="1"/>
    <col min="3591" max="3838" width="9" style="10"/>
    <col min="3839" max="3839" width="21.109375" style="10" customWidth="1"/>
    <col min="3840" max="3840" width="120.5546875" style="10" customWidth="1"/>
    <col min="3841" max="3842" width="11.88671875" style="10" customWidth="1"/>
    <col min="3843" max="3843" width="43" style="10" customWidth="1"/>
    <col min="3844" max="3844" width="40" style="10" customWidth="1"/>
    <col min="3845" max="3845" width="9" style="10"/>
    <col min="3846" max="3846" width="40" style="10" customWidth="1"/>
    <col min="3847" max="4094" width="9" style="10"/>
    <col min="4095" max="4095" width="21.109375" style="10" customWidth="1"/>
    <col min="4096" max="4096" width="120.5546875" style="10" customWidth="1"/>
    <col min="4097" max="4098" width="11.88671875" style="10" customWidth="1"/>
    <col min="4099" max="4099" width="43" style="10" customWidth="1"/>
    <col min="4100" max="4100" width="40" style="10" customWidth="1"/>
    <col min="4101" max="4101" width="9" style="10"/>
    <col min="4102" max="4102" width="40" style="10" customWidth="1"/>
    <col min="4103" max="4350" width="9" style="10"/>
    <col min="4351" max="4351" width="21.109375" style="10" customWidth="1"/>
    <col min="4352" max="4352" width="120.5546875" style="10" customWidth="1"/>
    <col min="4353" max="4354" width="11.88671875" style="10" customWidth="1"/>
    <col min="4355" max="4355" width="43" style="10" customWidth="1"/>
    <col min="4356" max="4356" width="40" style="10" customWidth="1"/>
    <col min="4357" max="4357" width="9" style="10"/>
    <col min="4358" max="4358" width="40" style="10" customWidth="1"/>
    <col min="4359" max="4606" width="9" style="10"/>
    <col min="4607" max="4607" width="21.109375" style="10" customWidth="1"/>
    <col min="4608" max="4608" width="120.5546875" style="10" customWidth="1"/>
    <col min="4609" max="4610" width="11.88671875" style="10" customWidth="1"/>
    <col min="4611" max="4611" width="43" style="10" customWidth="1"/>
    <col min="4612" max="4612" width="40" style="10" customWidth="1"/>
    <col min="4613" max="4613" width="9" style="10"/>
    <col min="4614" max="4614" width="40" style="10" customWidth="1"/>
    <col min="4615" max="4862" width="9" style="10"/>
    <col min="4863" max="4863" width="21.109375" style="10" customWidth="1"/>
    <col min="4864" max="4864" width="120.5546875" style="10" customWidth="1"/>
    <col min="4865" max="4866" width="11.88671875" style="10" customWidth="1"/>
    <col min="4867" max="4867" width="43" style="10" customWidth="1"/>
    <col min="4868" max="4868" width="40" style="10" customWidth="1"/>
    <col min="4869" max="4869" width="9" style="10"/>
    <col min="4870" max="4870" width="40" style="10" customWidth="1"/>
    <col min="4871" max="5118" width="9" style="10"/>
    <col min="5119" max="5119" width="21.109375" style="10" customWidth="1"/>
    <col min="5120" max="5120" width="120.5546875" style="10" customWidth="1"/>
    <col min="5121" max="5122" width="11.88671875" style="10" customWidth="1"/>
    <col min="5123" max="5123" width="43" style="10" customWidth="1"/>
    <col min="5124" max="5124" width="40" style="10" customWidth="1"/>
    <col min="5125" max="5125" width="9" style="10"/>
    <col min="5126" max="5126" width="40" style="10" customWidth="1"/>
    <col min="5127" max="5374" width="9" style="10"/>
    <col min="5375" max="5375" width="21.109375" style="10" customWidth="1"/>
    <col min="5376" max="5376" width="120.5546875" style="10" customWidth="1"/>
    <col min="5377" max="5378" width="11.88671875" style="10" customWidth="1"/>
    <col min="5379" max="5379" width="43" style="10" customWidth="1"/>
    <col min="5380" max="5380" width="40" style="10" customWidth="1"/>
    <col min="5381" max="5381" width="9" style="10"/>
    <col min="5382" max="5382" width="40" style="10" customWidth="1"/>
    <col min="5383" max="5630" width="9" style="10"/>
    <col min="5631" max="5631" width="21.109375" style="10" customWidth="1"/>
    <col min="5632" max="5632" width="120.5546875" style="10" customWidth="1"/>
    <col min="5633" max="5634" width="11.88671875" style="10" customWidth="1"/>
    <col min="5635" max="5635" width="43" style="10" customWidth="1"/>
    <col min="5636" max="5636" width="40" style="10" customWidth="1"/>
    <col min="5637" max="5637" width="9" style="10"/>
    <col min="5638" max="5638" width="40" style="10" customWidth="1"/>
    <col min="5639" max="5886" width="9" style="10"/>
    <col min="5887" max="5887" width="21.109375" style="10" customWidth="1"/>
    <col min="5888" max="5888" width="120.5546875" style="10" customWidth="1"/>
    <col min="5889" max="5890" width="11.88671875" style="10" customWidth="1"/>
    <col min="5891" max="5891" width="43" style="10" customWidth="1"/>
    <col min="5892" max="5892" width="40" style="10" customWidth="1"/>
    <col min="5893" max="5893" width="9" style="10"/>
    <col min="5894" max="5894" width="40" style="10" customWidth="1"/>
    <col min="5895" max="6142" width="9" style="10"/>
    <col min="6143" max="6143" width="21.109375" style="10" customWidth="1"/>
    <col min="6144" max="6144" width="120.5546875" style="10" customWidth="1"/>
    <col min="6145" max="6146" width="11.88671875" style="10" customWidth="1"/>
    <col min="6147" max="6147" width="43" style="10" customWidth="1"/>
    <col min="6148" max="6148" width="40" style="10" customWidth="1"/>
    <col min="6149" max="6149" width="9" style="10"/>
    <col min="6150" max="6150" width="40" style="10" customWidth="1"/>
    <col min="6151" max="6398" width="9" style="10"/>
    <col min="6399" max="6399" width="21.109375" style="10" customWidth="1"/>
    <col min="6400" max="6400" width="120.5546875" style="10" customWidth="1"/>
    <col min="6401" max="6402" width="11.88671875" style="10" customWidth="1"/>
    <col min="6403" max="6403" width="43" style="10" customWidth="1"/>
    <col min="6404" max="6404" width="40" style="10" customWidth="1"/>
    <col min="6405" max="6405" width="9" style="10"/>
    <col min="6406" max="6406" width="40" style="10" customWidth="1"/>
    <col min="6407" max="6654" width="9" style="10"/>
    <col min="6655" max="6655" width="21.109375" style="10" customWidth="1"/>
    <col min="6656" max="6656" width="120.5546875" style="10" customWidth="1"/>
    <col min="6657" max="6658" width="11.88671875" style="10" customWidth="1"/>
    <col min="6659" max="6659" width="43" style="10" customWidth="1"/>
    <col min="6660" max="6660" width="40" style="10" customWidth="1"/>
    <col min="6661" max="6661" width="9" style="10"/>
    <col min="6662" max="6662" width="40" style="10" customWidth="1"/>
    <col min="6663" max="6910" width="9" style="10"/>
    <col min="6911" max="6911" width="21.109375" style="10" customWidth="1"/>
    <col min="6912" max="6912" width="120.5546875" style="10" customWidth="1"/>
    <col min="6913" max="6914" width="11.88671875" style="10" customWidth="1"/>
    <col min="6915" max="6915" width="43" style="10" customWidth="1"/>
    <col min="6916" max="6916" width="40" style="10" customWidth="1"/>
    <col min="6917" max="6917" width="9" style="10"/>
    <col min="6918" max="6918" width="40" style="10" customWidth="1"/>
    <col min="6919" max="7166" width="9" style="10"/>
    <col min="7167" max="7167" width="21.109375" style="10" customWidth="1"/>
    <col min="7168" max="7168" width="120.5546875" style="10" customWidth="1"/>
    <col min="7169" max="7170" width="11.88671875" style="10" customWidth="1"/>
    <col min="7171" max="7171" width="43" style="10" customWidth="1"/>
    <col min="7172" max="7172" width="40" style="10" customWidth="1"/>
    <col min="7173" max="7173" width="9" style="10"/>
    <col min="7174" max="7174" width="40" style="10" customWidth="1"/>
    <col min="7175" max="7422" width="9" style="10"/>
    <col min="7423" max="7423" width="21.109375" style="10" customWidth="1"/>
    <col min="7424" max="7424" width="120.5546875" style="10" customWidth="1"/>
    <col min="7425" max="7426" width="11.88671875" style="10" customWidth="1"/>
    <col min="7427" max="7427" width="43" style="10" customWidth="1"/>
    <col min="7428" max="7428" width="40" style="10" customWidth="1"/>
    <col min="7429" max="7429" width="9" style="10"/>
    <col min="7430" max="7430" width="40" style="10" customWidth="1"/>
    <col min="7431" max="7678" width="9" style="10"/>
    <col min="7679" max="7679" width="21.109375" style="10" customWidth="1"/>
    <col min="7680" max="7680" width="120.5546875" style="10" customWidth="1"/>
    <col min="7681" max="7682" width="11.88671875" style="10" customWidth="1"/>
    <col min="7683" max="7683" width="43" style="10" customWidth="1"/>
    <col min="7684" max="7684" width="40" style="10" customWidth="1"/>
    <col min="7685" max="7685" width="9" style="10"/>
    <col min="7686" max="7686" width="40" style="10" customWidth="1"/>
    <col min="7687" max="7934" width="9" style="10"/>
    <col min="7935" max="7935" width="21.109375" style="10" customWidth="1"/>
    <col min="7936" max="7936" width="120.5546875" style="10" customWidth="1"/>
    <col min="7937" max="7938" width="11.88671875" style="10" customWidth="1"/>
    <col min="7939" max="7939" width="43" style="10" customWidth="1"/>
    <col min="7940" max="7940" width="40" style="10" customWidth="1"/>
    <col min="7941" max="7941" width="9" style="10"/>
    <col min="7942" max="7942" width="40" style="10" customWidth="1"/>
    <col min="7943" max="8190" width="9" style="10"/>
    <col min="8191" max="8191" width="21.109375" style="10" customWidth="1"/>
    <col min="8192" max="8192" width="120.5546875" style="10" customWidth="1"/>
    <col min="8193" max="8194" width="11.88671875" style="10" customWidth="1"/>
    <col min="8195" max="8195" width="43" style="10" customWidth="1"/>
    <col min="8196" max="8196" width="40" style="10" customWidth="1"/>
    <col min="8197" max="8197" width="9" style="10"/>
    <col min="8198" max="8198" width="40" style="10" customWidth="1"/>
    <col min="8199" max="8446" width="9" style="10"/>
    <col min="8447" max="8447" width="21.109375" style="10" customWidth="1"/>
    <col min="8448" max="8448" width="120.5546875" style="10" customWidth="1"/>
    <col min="8449" max="8450" width="11.88671875" style="10" customWidth="1"/>
    <col min="8451" max="8451" width="43" style="10" customWidth="1"/>
    <col min="8452" max="8452" width="40" style="10" customWidth="1"/>
    <col min="8453" max="8453" width="9" style="10"/>
    <col min="8454" max="8454" width="40" style="10" customWidth="1"/>
    <col min="8455" max="8702" width="9" style="10"/>
    <col min="8703" max="8703" width="21.109375" style="10" customWidth="1"/>
    <col min="8704" max="8704" width="120.5546875" style="10" customWidth="1"/>
    <col min="8705" max="8706" width="11.88671875" style="10" customWidth="1"/>
    <col min="8707" max="8707" width="43" style="10" customWidth="1"/>
    <col min="8708" max="8708" width="40" style="10" customWidth="1"/>
    <col min="8709" max="8709" width="9" style="10"/>
    <col min="8710" max="8710" width="40" style="10" customWidth="1"/>
    <col min="8711" max="8958" width="9" style="10"/>
    <col min="8959" max="8959" width="21.109375" style="10" customWidth="1"/>
    <col min="8960" max="8960" width="120.5546875" style="10" customWidth="1"/>
    <col min="8961" max="8962" width="11.88671875" style="10" customWidth="1"/>
    <col min="8963" max="8963" width="43" style="10" customWidth="1"/>
    <col min="8964" max="8964" width="40" style="10" customWidth="1"/>
    <col min="8965" max="8965" width="9" style="10"/>
    <col min="8966" max="8966" width="40" style="10" customWidth="1"/>
    <col min="8967" max="9214" width="9" style="10"/>
    <col min="9215" max="9215" width="21.109375" style="10" customWidth="1"/>
    <col min="9216" max="9216" width="120.5546875" style="10" customWidth="1"/>
    <col min="9217" max="9218" width="11.88671875" style="10" customWidth="1"/>
    <col min="9219" max="9219" width="43" style="10" customWidth="1"/>
    <col min="9220" max="9220" width="40" style="10" customWidth="1"/>
    <col min="9221" max="9221" width="9" style="10"/>
    <col min="9222" max="9222" width="40" style="10" customWidth="1"/>
    <col min="9223" max="9470" width="9" style="10"/>
    <col min="9471" max="9471" width="21.109375" style="10" customWidth="1"/>
    <col min="9472" max="9472" width="120.5546875" style="10" customWidth="1"/>
    <col min="9473" max="9474" width="11.88671875" style="10" customWidth="1"/>
    <col min="9475" max="9475" width="43" style="10" customWidth="1"/>
    <col min="9476" max="9476" width="40" style="10" customWidth="1"/>
    <col min="9477" max="9477" width="9" style="10"/>
    <col min="9478" max="9478" width="40" style="10" customWidth="1"/>
    <col min="9479" max="9726" width="9" style="10"/>
    <col min="9727" max="9727" width="21.109375" style="10" customWidth="1"/>
    <col min="9728" max="9728" width="120.5546875" style="10" customWidth="1"/>
    <col min="9729" max="9730" width="11.88671875" style="10" customWidth="1"/>
    <col min="9731" max="9731" width="43" style="10" customWidth="1"/>
    <col min="9732" max="9732" width="40" style="10" customWidth="1"/>
    <col min="9733" max="9733" width="9" style="10"/>
    <col min="9734" max="9734" width="40" style="10" customWidth="1"/>
    <col min="9735" max="9982" width="9" style="10"/>
    <col min="9983" max="9983" width="21.109375" style="10" customWidth="1"/>
    <col min="9984" max="9984" width="120.5546875" style="10" customWidth="1"/>
    <col min="9985" max="9986" width="11.88671875" style="10" customWidth="1"/>
    <col min="9987" max="9987" width="43" style="10" customWidth="1"/>
    <col min="9988" max="9988" width="40" style="10" customWidth="1"/>
    <col min="9989" max="9989" width="9" style="10"/>
    <col min="9990" max="9990" width="40" style="10" customWidth="1"/>
    <col min="9991" max="10238" width="9" style="10"/>
    <col min="10239" max="10239" width="21.109375" style="10" customWidth="1"/>
    <col min="10240" max="10240" width="120.5546875" style="10" customWidth="1"/>
    <col min="10241" max="10242" width="11.88671875" style="10" customWidth="1"/>
    <col min="10243" max="10243" width="43" style="10" customWidth="1"/>
    <col min="10244" max="10244" width="40" style="10" customWidth="1"/>
    <col min="10245" max="10245" width="9" style="10"/>
    <col min="10246" max="10246" width="40" style="10" customWidth="1"/>
    <col min="10247" max="10494" width="9" style="10"/>
    <col min="10495" max="10495" width="21.109375" style="10" customWidth="1"/>
    <col min="10496" max="10496" width="120.5546875" style="10" customWidth="1"/>
    <col min="10497" max="10498" width="11.88671875" style="10" customWidth="1"/>
    <col min="10499" max="10499" width="43" style="10" customWidth="1"/>
    <col min="10500" max="10500" width="40" style="10" customWidth="1"/>
    <col min="10501" max="10501" width="9" style="10"/>
    <col min="10502" max="10502" width="40" style="10" customWidth="1"/>
    <col min="10503" max="10750" width="9" style="10"/>
    <col min="10751" max="10751" width="21.109375" style="10" customWidth="1"/>
    <col min="10752" max="10752" width="120.5546875" style="10" customWidth="1"/>
    <col min="10753" max="10754" width="11.88671875" style="10" customWidth="1"/>
    <col min="10755" max="10755" width="43" style="10" customWidth="1"/>
    <col min="10756" max="10756" width="40" style="10" customWidth="1"/>
    <col min="10757" max="10757" width="9" style="10"/>
    <col min="10758" max="10758" width="40" style="10" customWidth="1"/>
    <col min="10759" max="11006" width="9" style="10"/>
    <col min="11007" max="11007" width="21.109375" style="10" customWidth="1"/>
    <col min="11008" max="11008" width="120.5546875" style="10" customWidth="1"/>
    <col min="11009" max="11010" width="11.88671875" style="10" customWidth="1"/>
    <col min="11011" max="11011" width="43" style="10" customWidth="1"/>
    <col min="11012" max="11012" width="40" style="10" customWidth="1"/>
    <col min="11013" max="11013" width="9" style="10"/>
    <col min="11014" max="11014" width="40" style="10" customWidth="1"/>
    <col min="11015" max="11262" width="9" style="10"/>
    <col min="11263" max="11263" width="21.109375" style="10" customWidth="1"/>
    <col min="11264" max="11264" width="120.5546875" style="10" customWidth="1"/>
    <col min="11265" max="11266" width="11.88671875" style="10" customWidth="1"/>
    <col min="11267" max="11267" width="43" style="10" customWidth="1"/>
    <col min="11268" max="11268" width="40" style="10" customWidth="1"/>
    <col min="11269" max="11269" width="9" style="10"/>
    <col min="11270" max="11270" width="40" style="10" customWidth="1"/>
    <col min="11271" max="11518" width="9" style="10"/>
    <col min="11519" max="11519" width="21.109375" style="10" customWidth="1"/>
    <col min="11520" max="11520" width="120.5546875" style="10" customWidth="1"/>
    <col min="11521" max="11522" width="11.88671875" style="10" customWidth="1"/>
    <col min="11523" max="11523" width="43" style="10" customWidth="1"/>
    <col min="11524" max="11524" width="40" style="10" customWidth="1"/>
    <col min="11525" max="11525" width="9" style="10"/>
    <col min="11526" max="11526" width="40" style="10" customWidth="1"/>
    <col min="11527" max="11774" width="9" style="10"/>
    <col min="11775" max="11775" width="21.109375" style="10" customWidth="1"/>
    <col min="11776" max="11776" width="120.5546875" style="10" customWidth="1"/>
    <col min="11777" max="11778" width="11.88671875" style="10" customWidth="1"/>
    <col min="11779" max="11779" width="43" style="10" customWidth="1"/>
    <col min="11780" max="11780" width="40" style="10" customWidth="1"/>
    <col min="11781" max="11781" width="9" style="10"/>
    <col min="11782" max="11782" width="40" style="10" customWidth="1"/>
    <col min="11783" max="12030" width="9" style="10"/>
    <col min="12031" max="12031" width="21.109375" style="10" customWidth="1"/>
    <col min="12032" max="12032" width="120.5546875" style="10" customWidth="1"/>
    <col min="12033" max="12034" width="11.88671875" style="10" customWidth="1"/>
    <col min="12035" max="12035" width="43" style="10" customWidth="1"/>
    <col min="12036" max="12036" width="40" style="10" customWidth="1"/>
    <col min="12037" max="12037" width="9" style="10"/>
    <col min="12038" max="12038" width="40" style="10" customWidth="1"/>
    <col min="12039" max="12286" width="9" style="10"/>
    <col min="12287" max="12287" width="21.109375" style="10" customWidth="1"/>
    <col min="12288" max="12288" width="120.5546875" style="10" customWidth="1"/>
    <col min="12289" max="12290" width="11.88671875" style="10" customWidth="1"/>
    <col min="12291" max="12291" width="43" style="10" customWidth="1"/>
    <col min="12292" max="12292" width="40" style="10" customWidth="1"/>
    <col min="12293" max="12293" width="9" style="10"/>
    <col min="12294" max="12294" width="40" style="10" customWidth="1"/>
    <col min="12295" max="12542" width="9" style="10"/>
    <col min="12543" max="12543" width="21.109375" style="10" customWidth="1"/>
    <col min="12544" max="12544" width="120.5546875" style="10" customWidth="1"/>
    <col min="12545" max="12546" width="11.88671875" style="10" customWidth="1"/>
    <col min="12547" max="12547" width="43" style="10" customWidth="1"/>
    <col min="12548" max="12548" width="40" style="10" customWidth="1"/>
    <col min="12549" max="12549" width="9" style="10"/>
    <col min="12550" max="12550" width="40" style="10" customWidth="1"/>
    <col min="12551" max="12798" width="9" style="10"/>
    <col min="12799" max="12799" width="21.109375" style="10" customWidth="1"/>
    <col min="12800" max="12800" width="120.5546875" style="10" customWidth="1"/>
    <col min="12801" max="12802" width="11.88671875" style="10" customWidth="1"/>
    <col min="12803" max="12803" width="43" style="10" customWidth="1"/>
    <col min="12804" max="12804" width="40" style="10" customWidth="1"/>
    <col min="12805" max="12805" width="9" style="10"/>
    <col min="12806" max="12806" width="40" style="10" customWidth="1"/>
    <col min="12807" max="13054" width="9" style="10"/>
    <col min="13055" max="13055" width="21.109375" style="10" customWidth="1"/>
    <col min="13056" max="13056" width="120.5546875" style="10" customWidth="1"/>
    <col min="13057" max="13058" width="11.88671875" style="10" customWidth="1"/>
    <col min="13059" max="13059" width="43" style="10" customWidth="1"/>
    <col min="13060" max="13060" width="40" style="10" customWidth="1"/>
    <col min="13061" max="13061" width="9" style="10"/>
    <col min="13062" max="13062" width="40" style="10" customWidth="1"/>
    <col min="13063" max="13310" width="9" style="10"/>
    <col min="13311" max="13311" width="21.109375" style="10" customWidth="1"/>
    <col min="13312" max="13312" width="120.5546875" style="10" customWidth="1"/>
    <col min="13313" max="13314" width="11.88671875" style="10" customWidth="1"/>
    <col min="13315" max="13315" width="43" style="10" customWidth="1"/>
    <col min="13316" max="13316" width="40" style="10" customWidth="1"/>
    <col min="13317" max="13317" width="9" style="10"/>
    <col min="13318" max="13318" width="40" style="10" customWidth="1"/>
    <col min="13319" max="13566" width="9" style="10"/>
    <col min="13567" max="13567" width="21.109375" style="10" customWidth="1"/>
    <col min="13568" max="13568" width="120.5546875" style="10" customWidth="1"/>
    <col min="13569" max="13570" width="11.88671875" style="10" customWidth="1"/>
    <col min="13571" max="13571" width="43" style="10" customWidth="1"/>
    <col min="13572" max="13572" width="40" style="10" customWidth="1"/>
    <col min="13573" max="13573" width="9" style="10"/>
    <col min="13574" max="13574" width="40" style="10" customWidth="1"/>
    <col min="13575" max="13822" width="9" style="10"/>
    <col min="13823" max="13823" width="21.109375" style="10" customWidth="1"/>
    <col min="13824" max="13824" width="120.5546875" style="10" customWidth="1"/>
    <col min="13825" max="13826" width="11.88671875" style="10" customWidth="1"/>
    <col min="13827" max="13827" width="43" style="10" customWidth="1"/>
    <col min="13828" max="13828" width="40" style="10" customWidth="1"/>
    <col min="13829" max="13829" width="9" style="10"/>
    <col min="13830" max="13830" width="40" style="10" customWidth="1"/>
    <col min="13831" max="14078" width="9" style="10"/>
    <col min="14079" max="14079" width="21.109375" style="10" customWidth="1"/>
    <col min="14080" max="14080" width="120.5546875" style="10" customWidth="1"/>
    <col min="14081" max="14082" width="11.88671875" style="10" customWidth="1"/>
    <col min="14083" max="14083" width="43" style="10" customWidth="1"/>
    <col min="14084" max="14084" width="40" style="10" customWidth="1"/>
    <col min="14085" max="14085" width="9" style="10"/>
    <col min="14086" max="14086" width="40" style="10" customWidth="1"/>
    <col min="14087" max="14334" width="9" style="10"/>
    <col min="14335" max="14335" width="21.109375" style="10" customWidth="1"/>
    <col min="14336" max="14336" width="120.5546875" style="10" customWidth="1"/>
    <col min="14337" max="14338" width="11.88671875" style="10" customWidth="1"/>
    <col min="14339" max="14339" width="43" style="10" customWidth="1"/>
    <col min="14340" max="14340" width="40" style="10" customWidth="1"/>
    <col min="14341" max="14341" width="9" style="10"/>
    <col min="14342" max="14342" width="40" style="10" customWidth="1"/>
    <col min="14343" max="14590" width="9" style="10"/>
    <col min="14591" max="14591" width="21.109375" style="10" customWidth="1"/>
    <col min="14592" max="14592" width="120.5546875" style="10" customWidth="1"/>
    <col min="14593" max="14594" width="11.88671875" style="10" customWidth="1"/>
    <col min="14595" max="14595" width="43" style="10" customWidth="1"/>
    <col min="14596" max="14596" width="40" style="10" customWidth="1"/>
    <col min="14597" max="14597" width="9" style="10"/>
    <col min="14598" max="14598" width="40" style="10" customWidth="1"/>
    <col min="14599" max="14846" width="9" style="10"/>
    <col min="14847" max="14847" width="21.109375" style="10" customWidth="1"/>
    <col min="14848" max="14848" width="120.5546875" style="10" customWidth="1"/>
    <col min="14849" max="14850" width="11.88671875" style="10" customWidth="1"/>
    <col min="14851" max="14851" width="43" style="10" customWidth="1"/>
    <col min="14852" max="14852" width="40" style="10" customWidth="1"/>
    <col min="14853" max="14853" width="9" style="10"/>
    <col min="14854" max="14854" width="40" style="10" customWidth="1"/>
    <col min="14855" max="15102" width="9" style="10"/>
    <col min="15103" max="15103" width="21.109375" style="10" customWidth="1"/>
    <col min="15104" max="15104" width="120.5546875" style="10" customWidth="1"/>
    <col min="15105" max="15106" width="11.88671875" style="10" customWidth="1"/>
    <col min="15107" max="15107" width="43" style="10" customWidth="1"/>
    <col min="15108" max="15108" width="40" style="10" customWidth="1"/>
    <col min="15109" max="15109" width="9" style="10"/>
    <col min="15110" max="15110" width="40" style="10" customWidth="1"/>
    <col min="15111" max="15358" width="9" style="10"/>
    <col min="15359" max="15359" width="21.109375" style="10" customWidth="1"/>
    <col min="15360" max="15360" width="120.5546875" style="10" customWidth="1"/>
    <col min="15361" max="15362" width="11.88671875" style="10" customWidth="1"/>
    <col min="15363" max="15363" width="43" style="10" customWidth="1"/>
    <col min="15364" max="15364" width="40" style="10" customWidth="1"/>
    <col min="15365" max="15365" width="9" style="10"/>
    <col min="15366" max="15366" width="40" style="10" customWidth="1"/>
    <col min="15367" max="15614" width="9" style="10"/>
    <col min="15615" max="15615" width="21.109375" style="10" customWidth="1"/>
    <col min="15616" max="15616" width="120.5546875" style="10" customWidth="1"/>
    <col min="15617" max="15618" width="11.88671875" style="10" customWidth="1"/>
    <col min="15619" max="15619" width="43" style="10" customWidth="1"/>
    <col min="15620" max="15620" width="40" style="10" customWidth="1"/>
    <col min="15621" max="15621" width="9" style="10"/>
    <col min="15622" max="15622" width="40" style="10" customWidth="1"/>
    <col min="15623" max="15870" width="9" style="10"/>
    <col min="15871" max="15871" width="21.109375" style="10" customWidth="1"/>
    <col min="15872" max="15872" width="120.5546875" style="10" customWidth="1"/>
    <col min="15873" max="15874" width="11.88671875" style="10" customWidth="1"/>
    <col min="15875" max="15875" width="43" style="10" customWidth="1"/>
    <col min="15876" max="15876" width="40" style="10" customWidth="1"/>
    <col min="15877" max="15877" width="9" style="10"/>
    <col min="15878" max="15878" width="40" style="10" customWidth="1"/>
    <col min="15879" max="16126" width="9" style="10"/>
    <col min="16127" max="16127" width="21.109375" style="10" customWidth="1"/>
    <col min="16128" max="16128" width="120.5546875" style="10" customWidth="1"/>
    <col min="16129" max="16130" width="11.88671875" style="10" customWidth="1"/>
    <col min="16131" max="16131" width="43" style="10" customWidth="1"/>
    <col min="16132" max="16132" width="40" style="10" customWidth="1"/>
    <col min="16133" max="16133" width="9" style="10"/>
    <col min="16134" max="16134" width="40" style="10" customWidth="1"/>
    <col min="16135" max="16381" width="9" style="10"/>
    <col min="16382" max="16384" width="9" style="10" customWidth="1"/>
  </cols>
  <sheetData>
    <row r="1" spans="1:6" ht="23.25" customHeight="1">
      <c r="A1" s="279" t="s">
        <v>11</v>
      </c>
      <c r="B1" s="275" t="s">
        <v>477</v>
      </c>
      <c r="C1" s="275"/>
      <c r="D1" s="275"/>
      <c r="E1" s="275"/>
      <c r="F1" s="280" t="s">
        <v>460</v>
      </c>
    </row>
    <row r="2" spans="1:6" ht="23.25" customHeight="1">
      <c r="A2" s="279"/>
      <c r="B2" s="275"/>
      <c r="C2" s="275"/>
      <c r="D2" s="275"/>
      <c r="E2" s="275"/>
      <c r="F2" s="281"/>
    </row>
    <row r="3" spans="1:6" ht="23.25" customHeight="1">
      <c r="A3" s="279"/>
      <c r="B3" s="275"/>
      <c r="C3" s="275"/>
      <c r="D3" s="275"/>
      <c r="E3" s="275"/>
      <c r="F3" s="281"/>
    </row>
    <row r="4" spans="1:6" s="3" customFormat="1" ht="15.75" customHeight="1">
      <c r="A4" s="279"/>
      <c r="B4" s="275"/>
      <c r="C4" s="275"/>
      <c r="D4" s="275"/>
      <c r="E4" s="275"/>
      <c r="F4" s="282"/>
    </row>
    <row r="5" spans="1:6" s="79" customFormat="1" ht="38.25" customHeight="1">
      <c r="A5" s="266" t="s">
        <v>518</v>
      </c>
      <c r="B5" s="266"/>
      <c r="C5" s="266"/>
      <c r="D5" s="266"/>
      <c r="E5" s="266"/>
      <c r="F5" s="266"/>
    </row>
    <row r="6" spans="1:6" s="97" customFormat="1" ht="132">
      <c r="A6" s="109" t="s">
        <v>1</v>
      </c>
      <c r="B6" s="109" t="s">
        <v>2</v>
      </c>
      <c r="C6" s="109" t="s">
        <v>3</v>
      </c>
      <c r="D6" s="109" t="s">
        <v>15</v>
      </c>
      <c r="E6" s="219" t="s">
        <v>458</v>
      </c>
      <c r="F6" s="208" t="s">
        <v>459</v>
      </c>
    </row>
    <row r="7" spans="1:6" s="99" customFormat="1" ht="30.75" customHeight="1">
      <c r="A7" s="108"/>
      <c r="B7" s="108"/>
      <c r="C7" s="98" t="s">
        <v>4</v>
      </c>
      <c r="D7" s="109" t="s">
        <v>5</v>
      </c>
      <c r="E7" s="98" t="s">
        <v>6</v>
      </c>
      <c r="F7" s="209" t="s">
        <v>7</v>
      </c>
    </row>
    <row r="8" spans="1:6" s="99" customFormat="1" ht="21.75" customHeight="1">
      <c r="A8" s="210" t="s">
        <v>16</v>
      </c>
      <c r="B8" s="100" t="s">
        <v>17</v>
      </c>
      <c r="C8" s="101"/>
      <c r="D8" s="109"/>
      <c r="E8" s="102"/>
      <c r="F8" s="211"/>
    </row>
    <row r="9" spans="1:6" s="99" customFormat="1" ht="150" customHeight="1">
      <c r="A9" s="220"/>
      <c r="B9" s="246" t="s">
        <v>212</v>
      </c>
      <c r="C9" s="112"/>
      <c r="D9" s="204"/>
      <c r="E9" s="221" t="s">
        <v>474</v>
      </c>
      <c r="F9" s="254" t="s">
        <v>473</v>
      </c>
    </row>
    <row r="10" spans="1:6" s="99" customFormat="1" ht="45" customHeight="1">
      <c r="A10" s="220"/>
      <c r="B10" s="251" t="s">
        <v>623</v>
      </c>
      <c r="C10" s="112"/>
      <c r="D10" s="204"/>
      <c r="E10" s="221" t="s">
        <v>473</v>
      </c>
      <c r="F10" s="254"/>
    </row>
    <row r="11" spans="1:6" s="99" customFormat="1" ht="45" customHeight="1">
      <c r="A11" s="220"/>
      <c r="B11" s="251" t="s">
        <v>622</v>
      </c>
      <c r="C11" s="112"/>
      <c r="D11" s="204"/>
      <c r="E11" s="221" t="s">
        <v>473</v>
      </c>
      <c r="F11" s="254"/>
    </row>
    <row r="12" spans="1:6" s="99" customFormat="1" ht="36">
      <c r="A12" s="220"/>
      <c r="B12" s="116" t="s">
        <v>18</v>
      </c>
      <c r="C12" s="112"/>
      <c r="D12" s="204"/>
      <c r="E12" s="221" t="s">
        <v>473</v>
      </c>
      <c r="F12" s="254"/>
    </row>
    <row r="13" spans="1:6" s="99" customFormat="1" ht="48">
      <c r="A13" s="220"/>
      <c r="B13" s="246" t="s">
        <v>19</v>
      </c>
      <c r="C13" s="112"/>
      <c r="D13" s="204"/>
      <c r="E13" s="221"/>
      <c r="F13" s="254"/>
    </row>
    <row r="14" spans="1:6" s="99" customFormat="1" ht="102.75" customHeight="1">
      <c r="A14" s="220"/>
      <c r="B14" s="222" t="s">
        <v>504</v>
      </c>
      <c r="C14" s="112"/>
      <c r="D14" s="204"/>
      <c r="E14" s="221"/>
      <c r="F14" s="254"/>
    </row>
    <row r="15" spans="1:6" s="99" customFormat="1" ht="39" customHeight="1">
      <c r="A15" s="220"/>
      <c r="B15" s="116" t="s">
        <v>20</v>
      </c>
      <c r="C15" s="112"/>
      <c r="D15" s="204"/>
      <c r="E15" s="221"/>
      <c r="F15" s="254"/>
    </row>
    <row r="16" spans="1:6" s="99" customFormat="1" ht="24" customHeight="1">
      <c r="A16" s="220"/>
      <c r="B16" s="116" t="s">
        <v>21</v>
      </c>
      <c r="C16" s="112"/>
      <c r="D16" s="204"/>
      <c r="E16" s="221"/>
      <c r="F16" s="254"/>
    </row>
    <row r="17" spans="1:6" s="99" customFormat="1" ht="84">
      <c r="A17" s="220"/>
      <c r="B17" s="116" t="s">
        <v>22</v>
      </c>
      <c r="C17" s="112"/>
      <c r="D17" s="204"/>
      <c r="E17" s="221"/>
      <c r="F17" s="254"/>
    </row>
    <row r="18" spans="1:6" s="99" customFormat="1" ht="39.75" customHeight="1">
      <c r="A18" s="220"/>
      <c r="B18" s="116" t="s">
        <v>23</v>
      </c>
      <c r="C18" s="112"/>
      <c r="D18" s="204"/>
      <c r="E18" s="221"/>
      <c r="F18" s="254"/>
    </row>
    <row r="19" spans="1:6" s="99" customFormat="1" ht="19.5" customHeight="1">
      <c r="A19" s="220"/>
      <c r="B19" s="116" t="s">
        <v>24</v>
      </c>
      <c r="C19" s="112"/>
      <c r="D19" s="204"/>
      <c r="E19" s="221"/>
      <c r="F19" s="254"/>
    </row>
    <row r="20" spans="1:6" s="99" customFormat="1" ht="50.25" customHeight="1">
      <c r="A20" s="220"/>
      <c r="B20" s="116" t="s">
        <v>25</v>
      </c>
      <c r="C20" s="112"/>
      <c r="D20" s="204"/>
      <c r="E20" s="221"/>
      <c r="F20" s="254"/>
    </row>
    <row r="21" spans="1:6" s="99" customFormat="1" ht="19.5" customHeight="1">
      <c r="A21" s="220"/>
      <c r="B21" s="116" t="s">
        <v>26</v>
      </c>
      <c r="C21" s="112"/>
      <c r="D21" s="204"/>
      <c r="E21" s="221"/>
      <c r="F21" s="254"/>
    </row>
    <row r="22" spans="1:6" s="99" customFormat="1" ht="24">
      <c r="A22" s="220"/>
      <c r="B22" s="116" t="s">
        <v>27</v>
      </c>
      <c r="C22" s="112"/>
      <c r="D22" s="204"/>
      <c r="E22" s="221"/>
      <c r="F22" s="254"/>
    </row>
    <row r="23" spans="1:6" s="99" customFormat="1" ht="19.5" customHeight="1">
      <c r="A23" s="220"/>
      <c r="B23" s="116" t="s">
        <v>28</v>
      </c>
      <c r="C23" s="112"/>
      <c r="D23" s="204"/>
      <c r="E23" s="221"/>
      <c r="F23" s="254"/>
    </row>
    <row r="24" spans="1:6" s="99" customFormat="1" ht="36.75" customHeight="1">
      <c r="A24" s="220"/>
      <c r="B24" s="116" t="s">
        <v>29</v>
      </c>
      <c r="C24" s="112"/>
      <c r="D24" s="204"/>
      <c r="E24" s="221"/>
      <c r="F24" s="254"/>
    </row>
    <row r="25" spans="1:6" s="99" customFormat="1" ht="36.75" customHeight="1">
      <c r="A25" s="220"/>
      <c r="B25" s="116" t="s">
        <v>30</v>
      </c>
      <c r="C25" s="112"/>
      <c r="D25" s="204"/>
      <c r="E25" s="221"/>
      <c r="F25" s="254"/>
    </row>
    <row r="26" spans="1:6" s="99" customFormat="1" ht="40.5" customHeight="1">
      <c r="A26" s="220"/>
      <c r="B26" s="116" t="s">
        <v>31</v>
      </c>
      <c r="C26" s="112"/>
      <c r="D26" s="204"/>
      <c r="E26" s="221"/>
      <c r="F26" s="254"/>
    </row>
    <row r="27" spans="1:6" s="99" customFormat="1" ht="96">
      <c r="A27" s="220"/>
      <c r="B27" s="116" t="s">
        <v>32</v>
      </c>
      <c r="C27" s="112"/>
      <c r="D27" s="204"/>
      <c r="E27" s="221" t="s">
        <v>473</v>
      </c>
      <c r="F27" s="254"/>
    </row>
    <row r="28" spans="1:6" s="99" customFormat="1" ht="72">
      <c r="A28" s="220"/>
      <c r="B28" s="116" t="s">
        <v>33</v>
      </c>
      <c r="C28" s="112"/>
      <c r="D28" s="204"/>
      <c r="E28" s="221"/>
      <c r="F28" s="254"/>
    </row>
    <row r="29" spans="1:6" s="99" customFormat="1" ht="32.25" customHeight="1">
      <c r="A29" s="220"/>
      <c r="B29" s="116" t="s">
        <v>34</v>
      </c>
      <c r="C29" s="112"/>
      <c r="D29" s="204"/>
      <c r="E29" s="221"/>
      <c r="F29" s="254"/>
    </row>
    <row r="30" spans="1:6" s="99" customFormat="1" ht="48">
      <c r="A30" s="220"/>
      <c r="B30" s="116" t="s">
        <v>35</v>
      </c>
      <c r="C30" s="112"/>
      <c r="D30" s="204"/>
      <c r="E30" s="221"/>
      <c r="F30" s="254"/>
    </row>
    <row r="31" spans="1:6" s="99" customFormat="1" ht="20.25" customHeight="1">
      <c r="A31" s="220"/>
      <c r="B31" s="116" t="s">
        <v>36</v>
      </c>
      <c r="C31" s="112"/>
      <c r="D31" s="204"/>
      <c r="E31" s="221"/>
      <c r="F31" s="254"/>
    </row>
    <row r="32" spans="1:6" s="99" customFormat="1" ht="20.25" customHeight="1">
      <c r="A32" s="112"/>
      <c r="B32" s="116" t="s">
        <v>37</v>
      </c>
      <c r="C32" s="112"/>
      <c r="D32" s="204"/>
      <c r="E32" s="221"/>
      <c r="F32" s="254"/>
    </row>
    <row r="33" spans="1:7" s="99" customFormat="1" ht="20.25" customHeight="1">
      <c r="A33" s="220" t="s">
        <v>203</v>
      </c>
      <c r="B33" s="116" t="s">
        <v>512</v>
      </c>
      <c r="C33" s="112" t="s">
        <v>38</v>
      </c>
      <c r="D33" s="112">
        <v>5700</v>
      </c>
      <c r="E33" s="113"/>
      <c r="F33" s="254">
        <f>E33*D33</f>
        <v>0</v>
      </c>
    </row>
    <row r="34" spans="1:7" s="103" customFormat="1" ht="108">
      <c r="A34" s="220"/>
      <c r="B34" s="251" t="s">
        <v>624</v>
      </c>
      <c r="C34" s="112"/>
      <c r="D34" s="204"/>
      <c r="E34" s="113"/>
      <c r="F34" s="254" t="s">
        <v>473</v>
      </c>
      <c r="G34" s="99"/>
    </row>
    <row r="35" spans="1:7" s="107" customFormat="1" ht="26.25" customHeight="1">
      <c r="A35" s="212" t="s">
        <v>202</v>
      </c>
      <c r="B35" s="111" t="s">
        <v>40</v>
      </c>
      <c r="C35" s="112" t="s">
        <v>41</v>
      </c>
      <c r="D35" s="112">
        <v>50</v>
      </c>
      <c r="E35" s="113"/>
      <c r="F35" s="254">
        <f>E35*D35</f>
        <v>0</v>
      </c>
      <c r="G35" s="106"/>
    </row>
    <row r="36" spans="1:7" s="103" customFormat="1" ht="39" customHeight="1">
      <c r="A36" s="212" t="s">
        <v>39</v>
      </c>
      <c r="B36" s="111" t="s">
        <v>42</v>
      </c>
      <c r="C36" s="112" t="s">
        <v>38</v>
      </c>
      <c r="D36" s="112">
        <v>50</v>
      </c>
      <c r="E36" s="113"/>
      <c r="F36" s="254">
        <f>E36*D36</f>
        <v>0</v>
      </c>
      <c r="G36" s="99"/>
    </row>
    <row r="37" spans="1:7" s="99" customFormat="1" ht="18" customHeight="1">
      <c r="A37" s="212" t="s">
        <v>43</v>
      </c>
      <c r="B37" s="111" t="s">
        <v>44</v>
      </c>
      <c r="C37" s="112"/>
      <c r="D37" s="117"/>
      <c r="E37" s="113"/>
      <c r="F37" s="254" t="s">
        <v>473</v>
      </c>
    </row>
    <row r="38" spans="1:7" s="99" customFormat="1" ht="18" customHeight="1">
      <c r="A38" s="112" t="s">
        <v>536</v>
      </c>
      <c r="B38" s="116" t="s">
        <v>45</v>
      </c>
      <c r="C38" s="112" t="s">
        <v>8</v>
      </c>
      <c r="D38" s="117">
        <v>10</v>
      </c>
      <c r="E38" s="113"/>
      <c r="F38" s="254">
        <f>E38*D38</f>
        <v>0</v>
      </c>
    </row>
    <row r="39" spans="1:7" s="99" customFormat="1" ht="18" customHeight="1">
      <c r="A39" s="112" t="s">
        <v>537</v>
      </c>
      <c r="B39" s="116" t="s">
        <v>46</v>
      </c>
      <c r="C39" s="112" t="s">
        <v>8</v>
      </c>
      <c r="D39" s="117">
        <v>40</v>
      </c>
      <c r="E39" s="113"/>
      <c r="F39" s="254">
        <f>E39*D39</f>
        <v>0</v>
      </c>
    </row>
    <row r="40" spans="1:7" s="99" customFormat="1" ht="18" customHeight="1">
      <c r="A40" s="112" t="s">
        <v>538</v>
      </c>
      <c r="B40" s="116" t="s">
        <v>47</v>
      </c>
      <c r="C40" s="112" t="s">
        <v>8</v>
      </c>
      <c r="D40" s="117">
        <v>25</v>
      </c>
      <c r="E40" s="113" t="s">
        <v>474</v>
      </c>
      <c r="F40" s="254" t="s">
        <v>473</v>
      </c>
    </row>
    <row r="41" spans="1:7" s="99" customFormat="1" ht="40.5" customHeight="1">
      <c r="A41" s="212" t="s">
        <v>48</v>
      </c>
      <c r="B41" s="111" t="s">
        <v>49</v>
      </c>
      <c r="C41" s="112"/>
      <c r="D41" s="204"/>
      <c r="E41" s="221"/>
      <c r="F41" s="254" t="s">
        <v>473</v>
      </c>
    </row>
    <row r="42" spans="1:7" s="99" customFormat="1" ht="120">
      <c r="A42" s="212"/>
      <c r="B42" s="116" t="s">
        <v>505</v>
      </c>
      <c r="C42" s="112"/>
      <c r="D42" s="204"/>
      <c r="E42" s="221"/>
      <c r="F42" s="254" t="s">
        <v>473</v>
      </c>
    </row>
    <row r="43" spans="1:7" s="99" customFormat="1" ht="72.599999999999994" customHeight="1">
      <c r="A43" s="212"/>
      <c r="B43" s="116" t="s">
        <v>50</v>
      </c>
      <c r="C43" s="112"/>
      <c r="D43" s="204"/>
      <c r="E43" s="221"/>
      <c r="F43" s="254" t="s">
        <v>473</v>
      </c>
    </row>
    <row r="44" spans="1:7" s="99" customFormat="1" ht="51.75" customHeight="1">
      <c r="A44" s="212"/>
      <c r="B44" s="116" t="s">
        <v>506</v>
      </c>
      <c r="C44" s="112"/>
      <c r="D44" s="204"/>
      <c r="E44" s="221"/>
      <c r="F44" s="254" t="s">
        <v>473</v>
      </c>
    </row>
    <row r="45" spans="1:7" s="99" customFormat="1" ht="50.25" customHeight="1">
      <c r="A45" s="212"/>
      <c r="B45" s="116" t="s">
        <v>51</v>
      </c>
      <c r="C45" s="112"/>
      <c r="D45" s="204"/>
      <c r="E45" s="221"/>
      <c r="F45" s="254" t="s">
        <v>473</v>
      </c>
    </row>
    <row r="46" spans="1:7" s="106" customFormat="1" ht="21" customHeight="1">
      <c r="A46" s="112" t="s">
        <v>52</v>
      </c>
      <c r="B46" s="116" t="s">
        <v>53</v>
      </c>
      <c r="C46" s="112" t="s">
        <v>38</v>
      </c>
      <c r="D46" s="117">
        <v>1400</v>
      </c>
      <c r="E46" s="113"/>
      <c r="F46" s="254">
        <f>E46*D46</f>
        <v>0</v>
      </c>
    </row>
    <row r="47" spans="1:7" s="99" customFormat="1" ht="108" customHeight="1">
      <c r="A47" s="112"/>
      <c r="B47" s="251" t="s">
        <v>625</v>
      </c>
      <c r="C47" s="112"/>
      <c r="D47" s="204"/>
      <c r="E47" s="221"/>
      <c r="F47" s="254" t="s">
        <v>473</v>
      </c>
    </row>
    <row r="48" spans="1:7" s="99" customFormat="1" ht="42" customHeight="1">
      <c r="A48" s="212" t="s">
        <v>54</v>
      </c>
      <c r="B48" s="111" t="s">
        <v>55</v>
      </c>
      <c r="C48" s="112"/>
      <c r="D48" s="204"/>
      <c r="E48" s="221"/>
      <c r="F48" s="254" t="s">
        <v>473</v>
      </c>
    </row>
    <row r="49" spans="1:6" s="99" customFormat="1" ht="120">
      <c r="A49" s="212"/>
      <c r="B49" s="116" t="s">
        <v>507</v>
      </c>
      <c r="C49" s="112"/>
      <c r="D49" s="204"/>
      <c r="E49" s="221"/>
      <c r="F49" s="254" t="s">
        <v>473</v>
      </c>
    </row>
    <row r="50" spans="1:6" s="99" customFormat="1" ht="69.75" customHeight="1">
      <c r="A50" s="212"/>
      <c r="B50" s="116" t="s">
        <v>50</v>
      </c>
      <c r="C50" s="112"/>
      <c r="D50" s="204"/>
      <c r="E50" s="221"/>
      <c r="F50" s="254" t="s">
        <v>473</v>
      </c>
    </row>
    <row r="51" spans="1:6" s="99" customFormat="1" ht="50.25" customHeight="1">
      <c r="A51" s="212"/>
      <c r="B51" s="116" t="s">
        <v>508</v>
      </c>
      <c r="C51" s="112"/>
      <c r="D51" s="204"/>
      <c r="E51" s="221"/>
      <c r="F51" s="254" t="s">
        <v>473</v>
      </c>
    </row>
    <row r="52" spans="1:6" s="99" customFormat="1" ht="36">
      <c r="A52" s="212"/>
      <c r="B52" s="116" t="s">
        <v>51</v>
      </c>
      <c r="C52" s="112"/>
      <c r="D52" s="204"/>
      <c r="E52" s="221"/>
      <c r="F52" s="254" t="s">
        <v>473</v>
      </c>
    </row>
    <row r="53" spans="1:6" s="99" customFormat="1" ht="22.5" customHeight="1">
      <c r="A53" s="112" t="s">
        <v>204</v>
      </c>
      <c r="B53" s="116" t="s">
        <v>53</v>
      </c>
      <c r="C53" s="112" t="s">
        <v>38</v>
      </c>
      <c r="D53" s="112">
        <v>200</v>
      </c>
      <c r="E53" s="223"/>
      <c r="F53" s="254">
        <f>E53*D53</f>
        <v>0</v>
      </c>
    </row>
    <row r="54" spans="1:6" s="99" customFormat="1" ht="108.75" customHeight="1">
      <c r="A54" s="112"/>
      <c r="B54" s="251" t="s">
        <v>625</v>
      </c>
      <c r="C54" s="112"/>
      <c r="D54" s="204"/>
      <c r="E54" s="221"/>
      <c r="F54" s="254" t="s">
        <v>473</v>
      </c>
    </row>
    <row r="55" spans="1:6" s="99" customFormat="1" ht="16.5" customHeight="1">
      <c r="A55" s="212" t="s">
        <v>56</v>
      </c>
      <c r="B55" s="111" t="s">
        <v>60</v>
      </c>
      <c r="C55" s="112"/>
      <c r="D55" s="204"/>
      <c r="E55" s="221"/>
      <c r="F55" s="254" t="s">
        <v>473</v>
      </c>
    </row>
    <row r="56" spans="1:6" s="99" customFormat="1" ht="69.599999999999994" customHeight="1">
      <c r="A56" s="212"/>
      <c r="B56" s="116" t="s">
        <v>61</v>
      </c>
      <c r="C56" s="112"/>
      <c r="D56" s="204"/>
      <c r="E56" s="221"/>
      <c r="F56" s="254" t="s">
        <v>473</v>
      </c>
    </row>
    <row r="57" spans="1:6" s="99" customFormat="1" ht="16.5" customHeight="1">
      <c r="A57" s="112" t="s">
        <v>205</v>
      </c>
      <c r="B57" s="116" t="s">
        <v>62</v>
      </c>
      <c r="C57" s="112" t="s">
        <v>14</v>
      </c>
      <c r="D57" s="117">
        <v>71</v>
      </c>
      <c r="E57" s="113"/>
      <c r="F57" s="254">
        <f>E57*D57</f>
        <v>0</v>
      </c>
    </row>
    <row r="58" spans="1:6" s="99" customFormat="1" ht="16.5" customHeight="1">
      <c r="A58" s="112" t="s">
        <v>206</v>
      </c>
      <c r="B58" s="116" t="s">
        <v>63</v>
      </c>
      <c r="C58" s="112" t="s">
        <v>14</v>
      </c>
      <c r="D58" s="117">
        <v>70</v>
      </c>
      <c r="E58" s="113"/>
      <c r="F58" s="254">
        <f>E58*D58</f>
        <v>0</v>
      </c>
    </row>
    <row r="59" spans="1:6" s="99" customFormat="1" ht="16.5" customHeight="1">
      <c r="A59" s="112" t="s">
        <v>207</v>
      </c>
      <c r="B59" s="116" t="s">
        <v>64</v>
      </c>
      <c r="C59" s="112" t="s">
        <v>14</v>
      </c>
      <c r="D59" s="117">
        <v>7</v>
      </c>
      <c r="E59" s="113"/>
      <c r="F59" s="254">
        <f>E59*D59</f>
        <v>0</v>
      </c>
    </row>
    <row r="60" spans="1:6" s="99" customFormat="1" ht="16.5" customHeight="1">
      <c r="A60" s="112" t="s">
        <v>539</v>
      </c>
      <c r="B60" s="116" t="s">
        <v>65</v>
      </c>
      <c r="C60" s="112" t="s">
        <v>14</v>
      </c>
      <c r="D60" s="117">
        <v>5</v>
      </c>
      <c r="E60" s="113"/>
      <c r="F60" s="254">
        <f>E60*D60</f>
        <v>0</v>
      </c>
    </row>
    <row r="61" spans="1:6" s="99" customFormat="1" ht="18.75" customHeight="1">
      <c r="A61" s="212" t="s">
        <v>57</v>
      </c>
      <c r="B61" s="203" t="s">
        <v>66</v>
      </c>
      <c r="C61" s="112"/>
      <c r="D61" s="117"/>
      <c r="E61" s="221"/>
      <c r="F61" s="254" t="s">
        <v>473</v>
      </c>
    </row>
    <row r="62" spans="1:6" s="99" customFormat="1" ht="100.5" customHeight="1">
      <c r="A62" s="112"/>
      <c r="B62" s="246" t="s">
        <v>509</v>
      </c>
      <c r="C62" s="112" t="s">
        <v>13</v>
      </c>
      <c r="D62" s="112">
        <v>7000</v>
      </c>
      <c r="E62" s="113"/>
      <c r="F62" s="254">
        <f>E62*D62</f>
        <v>0</v>
      </c>
    </row>
    <row r="63" spans="1:6" s="99" customFormat="1" ht="23.25" customHeight="1">
      <c r="A63" s="224" t="s">
        <v>58</v>
      </c>
      <c r="B63" s="225" t="s">
        <v>187</v>
      </c>
      <c r="C63" s="131"/>
      <c r="D63" s="226"/>
      <c r="E63" s="221"/>
      <c r="F63" s="254" t="s">
        <v>473</v>
      </c>
    </row>
    <row r="64" spans="1:6" s="99" customFormat="1" ht="109.5" customHeight="1">
      <c r="A64" s="227"/>
      <c r="B64" s="228" t="s">
        <v>200</v>
      </c>
      <c r="C64" s="131" t="s">
        <v>188</v>
      </c>
      <c r="D64" s="227">
        <f>0.5*D62</f>
        <v>3500</v>
      </c>
      <c r="E64" s="113" t="s">
        <v>473</v>
      </c>
      <c r="F64" s="254" t="s">
        <v>473</v>
      </c>
    </row>
    <row r="65" spans="1:6" s="99" customFormat="1" ht="41.25" customHeight="1">
      <c r="A65" s="224" t="s">
        <v>59</v>
      </c>
      <c r="B65" s="229" t="s">
        <v>189</v>
      </c>
      <c r="C65" s="112"/>
      <c r="D65" s="204"/>
      <c r="E65" s="221"/>
      <c r="F65" s="254" t="s">
        <v>473</v>
      </c>
    </row>
    <row r="66" spans="1:6" s="99" customFormat="1" ht="120">
      <c r="A66" s="224"/>
      <c r="B66" s="230" t="s">
        <v>190</v>
      </c>
      <c r="C66" s="112"/>
      <c r="D66" s="204"/>
      <c r="E66" s="221"/>
      <c r="F66" s="254" t="s">
        <v>473</v>
      </c>
    </row>
    <row r="67" spans="1:6" s="99" customFormat="1" ht="59.25" customHeight="1">
      <c r="A67" s="224"/>
      <c r="B67" s="230" t="s">
        <v>50</v>
      </c>
      <c r="C67" s="112"/>
      <c r="D67" s="204"/>
      <c r="E67" s="221"/>
      <c r="F67" s="254" t="s">
        <v>473</v>
      </c>
    </row>
    <row r="68" spans="1:6" s="99" customFormat="1" ht="45" customHeight="1">
      <c r="A68" s="224"/>
      <c r="B68" s="230" t="s">
        <v>191</v>
      </c>
      <c r="C68" s="112"/>
      <c r="D68" s="204"/>
      <c r="E68" s="221"/>
      <c r="F68" s="254" t="s">
        <v>473</v>
      </c>
    </row>
    <row r="69" spans="1:6" s="99" customFormat="1" ht="36">
      <c r="A69" s="224"/>
      <c r="B69" s="230" t="s">
        <v>51</v>
      </c>
      <c r="C69" s="112"/>
      <c r="D69" s="204"/>
      <c r="E69" s="221"/>
      <c r="F69" s="254" t="s">
        <v>473</v>
      </c>
    </row>
    <row r="70" spans="1:6" s="99" customFormat="1" ht="19.5" customHeight="1">
      <c r="A70" s="231" t="s">
        <v>208</v>
      </c>
      <c r="B70" s="230" t="s">
        <v>192</v>
      </c>
      <c r="C70" s="112" t="s">
        <v>13</v>
      </c>
      <c r="D70" s="112">
        <v>100</v>
      </c>
      <c r="E70" s="113"/>
      <c r="F70" s="254">
        <f>E70*D70</f>
        <v>0</v>
      </c>
    </row>
    <row r="71" spans="1:6" s="99" customFormat="1" ht="86.25" customHeight="1">
      <c r="A71" s="231"/>
      <c r="B71" s="230" t="s">
        <v>193</v>
      </c>
      <c r="C71" s="112"/>
      <c r="D71" s="204"/>
      <c r="E71" s="221"/>
      <c r="F71" s="254" t="s">
        <v>473</v>
      </c>
    </row>
    <row r="72" spans="1:6" s="104" customFormat="1" ht="72" customHeight="1">
      <c r="A72" s="276" t="s">
        <v>510</v>
      </c>
      <c r="B72" s="276"/>
      <c r="C72" s="232"/>
      <c r="D72" s="204"/>
      <c r="E72" s="221"/>
      <c r="F72" s="254"/>
    </row>
    <row r="73" spans="1:6" s="103" customFormat="1" ht="43.5" customHeight="1">
      <c r="A73" s="277" t="s">
        <v>67</v>
      </c>
      <c r="B73" s="277"/>
      <c r="C73" s="278"/>
      <c r="D73" s="278"/>
      <c r="E73" s="255" t="s">
        <v>473</v>
      </c>
      <c r="F73" s="256" t="s">
        <v>473</v>
      </c>
    </row>
    <row r="74" spans="1:6" ht="27.75" customHeight="1">
      <c r="E74" s="8"/>
      <c r="F74" s="9"/>
    </row>
    <row r="75" spans="1:6" ht="28.5" customHeight="1">
      <c r="E75" s="8"/>
      <c r="F75" s="9"/>
    </row>
    <row r="76" spans="1:6" ht="24.75" customHeight="1">
      <c r="E76" s="8"/>
      <c r="F76" s="9"/>
    </row>
    <row r="77" spans="1:6">
      <c r="E77" s="8"/>
      <c r="F77" s="9"/>
    </row>
    <row r="78" spans="1:6">
      <c r="E78" s="8"/>
      <c r="F78" s="9"/>
    </row>
    <row r="79" spans="1:6">
      <c r="E79" s="8"/>
      <c r="F79" s="9"/>
    </row>
    <row r="80" spans="1:6">
      <c r="E80" s="8"/>
      <c r="F80" s="9"/>
    </row>
    <row r="81" spans="5:6">
      <c r="E81" s="8"/>
      <c r="F81" s="9"/>
    </row>
  </sheetData>
  <sheetProtection password="CEE5" sheet="1" objects="1" scenarios="1" formatCells="0" formatColumns="0"/>
  <mergeCells count="7">
    <mergeCell ref="B1:E4"/>
    <mergeCell ref="A72:B72"/>
    <mergeCell ref="A73:B73"/>
    <mergeCell ref="C73:D73"/>
    <mergeCell ref="A5:F5"/>
    <mergeCell ref="A1:A4"/>
    <mergeCell ref="F1:F4"/>
  </mergeCells>
  <printOptions horizontalCentered="1"/>
  <pageMargins left="0.70866141732283505" right="0.70866141732283505" top="0.74803040244969399" bottom="0.74803040244969399" header="0.31496062992126" footer="0.31496062992126"/>
  <pageSetup paperSize="9" scale="29" orientation="landscape" r:id="rId1"/>
  <headerFooter>
    <oddFooter>&amp;R&amp;9Page &amp;P of &amp;N</oddFooter>
  </headerFooter>
  <rowBreaks count="1" manualBreakCount="1">
    <brk id="40" max="6" man="1"/>
  </rowBreaks>
  <drawing r:id="rId2"/>
</worksheet>
</file>

<file path=xl/worksheets/sheet3.xml><?xml version="1.0" encoding="utf-8"?>
<worksheet xmlns="http://schemas.openxmlformats.org/spreadsheetml/2006/main" xmlns:r="http://schemas.openxmlformats.org/officeDocument/2006/relationships">
  <sheetPr>
    <tabColor rgb="FF92D050"/>
  </sheetPr>
  <dimension ref="A1:G112"/>
  <sheetViews>
    <sheetView view="pageBreakPreview" zoomScale="55" zoomScaleNormal="70" zoomScaleSheetLayoutView="55" workbookViewId="0">
      <pane ySplit="6" topLeftCell="A88" activePane="bottomLeft" state="frozen"/>
      <selection activeCell="C10" sqref="C10"/>
      <selection pane="bottomLeft" activeCell="E88" sqref="E88"/>
    </sheetView>
  </sheetViews>
  <sheetFormatPr defaultRowHeight="13.2"/>
  <cols>
    <col min="1" max="1" width="21.33203125" style="14" customWidth="1"/>
    <col min="2" max="2" width="91.5546875" style="15" customWidth="1"/>
    <col min="3" max="3" width="8.88671875" style="14" customWidth="1"/>
    <col min="4" max="4" width="7.44140625" style="14" customWidth="1"/>
    <col min="5" max="6" width="36" style="16" customWidth="1"/>
    <col min="7" max="7" width="14.6640625" style="16" customWidth="1"/>
    <col min="8" max="9" width="4.88671875" style="16" customWidth="1"/>
    <col min="10" max="10" width="6.33203125" style="16" bestFit="1" customWidth="1"/>
    <col min="11" max="11" width="12" style="16" bestFit="1" customWidth="1"/>
    <col min="12" max="12" width="4.88671875" style="16" customWidth="1"/>
    <col min="13" max="13" width="8.6640625" style="16" bestFit="1" customWidth="1"/>
    <col min="14" max="255" width="9.109375" style="16"/>
    <col min="256" max="256" width="20" style="16" customWidth="1"/>
    <col min="257" max="257" width="104.109375" style="16" customWidth="1"/>
    <col min="258" max="258" width="9.6640625" style="16" customWidth="1"/>
    <col min="259" max="259" width="10.5546875" style="16" customWidth="1"/>
    <col min="260" max="260" width="36.88671875" style="16" customWidth="1"/>
    <col min="261" max="261" width="37.33203125" style="16" customWidth="1"/>
    <col min="262" max="262" width="5.109375" style="16" bestFit="1" customWidth="1"/>
    <col min="263" max="263" width="14.6640625" style="16" customWidth="1"/>
    <col min="264" max="265" width="4.88671875" style="16" customWidth="1"/>
    <col min="266" max="266" width="6.33203125" style="16" bestFit="1" customWidth="1"/>
    <col min="267" max="267" width="12" style="16" bestFit="1" customWidth="1"/>
    <col min="268" max="268" width="4.88671875" style="16" customWidth="1"/>
    <col min="269" max="269" width="8.6640625" style="16" bestFit="1" customWidth="1"/>
    <col min="270" max="511" width="9.109375" style="16"/>
    <col min="512" max="512" width="20" style="16" customWidth="1"/>
    <col min="513" max="513" width="104.109375" style="16" customWidth="1"/>
    <col min="514" max="514" width="9.6640625" style="16" customWidth="1"/>
    <col min="515" max="515" width="10.5546875" style="16" customWidth="1"/>
    <col min="516" max="516" width="36.88671875" style="16" customWidth="1"/>
    <col min="517" max="517" width="37.33203125" style="16" customWidth="1"/>
    <col min="518" max="518" width="5.109375" style="16" bestFit="1" customWidth="1"/>
    <col min="519" max="519" width="14.6640625" style="16" customWidth="1"/>
    <col min="520" max="521" width="4.88671875" style="16" customWidth="1"/>
    <col min="522" max="522" width="6.33203125" style="16" bestFit="1" customWidth="1"/>
    <col min="523" max="523" width="12" style="16" bestFit="1" customWidth="1"/>
    <col min="524" max="524" width="4.88671875" style="16" customWidth="1"/>
    <col min="525" max="525" width="8.6640625" style="16" bestFit="1" customWidth="1"/>
    <col min="526" max="767" width="9.109375" style="16"/>
    <col min="768" max="768" width="20" style="16" customWidth="1"/>
    <col min="769" max="769" width="104.109375" style="16" customWidth="1"/>
    <col min="770" max="770" width="9.6640625" style="16" customWidth="1"/>
    <col min="771" max="771" width="10.5546875" style="16" customWidth="1"/>
    <col min="772" max="772" width="36.88671875" style="16" customWidth="1"/>
    <col min="773" max="773" width="37.33203125" style="16" customWidth="1"/>
    <col min="774" max="774" width="5.109375" style="16" bestFit="1" customWidth="1"/>
    <col min="775" max="775" width="14.6640625" style="16" customWidth="1"/>
    <col min="776" max="777" width="4.88671875" style="16" customWidth="1"/>
    <col min="778" max="778" width="6.33203125" style="16" bestFit="1" customWidth="1"/>
    <col min="779" max="779" width="12" style="16" bestFit="1" customWidth="1"/>
    <col min="780" max="780" width="4.88671875" style="16" customWidth="1"/>
    <col min="781" max="781" width="8.6640625" style="16" bestFit="1" customWidth="1"/>
    <col min="782" max="1023" width="9.109375" style="16"/>
    <col min="1024" max="1024" width="20" style="16" customWidth="1"/>
    <col min="1025" max="1025" width="104.109375" style="16" customWidth="1"/>
    <col min="1026" max="1026" width="9.6640625" style="16" customWidth="1"/>
    <col min="1027" max="1027" width="10.5546875" style="16" customWidth="1"/>
    <col min="1028" max="1028" width="36.88671875" style="16" customWidth="1"/>
    <col min="1029" max="1029" width="37.33203125" style="16" customWidth="1"/>
    <col min="1030" max="1030" width="5.109375" style="16" bestFit="1" customWidth="1"/>
    <col min="1031" max="1031" width="14.6640625" style="16" customWidth="1"/>
    <col min="1032" max="1033" width="4.88671875" style="16" customWidth="1"/>
    <col min="1034" max="1034" width="6.33203125" style="16" bestFit="1" customWidth="1"/>
    <col min="1035" max="1035" width="12" style="16" bestFit="1" customWidth="1"/>
    <col min="1036" max="1036" width="4.88671875" style="16" customWidth="1"/>
    <col min="1037" max="1037" width="8.6640625" style="16" bestFit="1" customWidth="1"/>
    <col min="1038" max="1279" width="9.109375" style="16"/>
    <col min="1280" max="1280" width="20" style="16" customWidth="1"/>
    <col min="1281" max="1281" width="104.109375" style="16" customWidth="1"/>
    <col min="1282" max="1282" width="9.6640625" style="16" customWidth="1"/>
    <col min="1283" max="1283" width="10.5546875" style="16" customWidth="1"/>
    <col min="1284" max="1284" width="36.88671875" style="16" customWidth="1"/>
    <col min="1285" max="1285" width="37.33203125" style="16" customWidth="1"/>
    <col min="1286" max="1286" width="5.109375" style="16" bestFit="1" customWidth="1"/>
    <col min="1287" max="1287" width="14.6640625" style="16" customWidth="1"/>
    <col min="1288" max="1289" width="4.88671875" style="16" customWidth="1"/>
    <col min="1290" max="1290" width="6.33203125" style="16" bestFit="1" customWidth="1"/>
    <col min="1291" max="1291" width="12" style="16" bestFit="1" customWidth="1"/>
    <col min="1292" max="1292" width="4.88671875" style="16" customWidth="1"/>
    <col min="1293" max="1293" width="8.6640625" style="16" bestFit="1" customWidth="1"/>
    <col min="1294" max="1535" width="9.109375" style="16"/>
    <col min="1536" max="1536" width="20" style="16" customWidth="1"/>
    <col min="1537" max="1537" width="104.109375" style="16" customWidth="1"/>
    <col min="1538" max="1538" width="9.6640625" style="16" customWidth="1"/>
    <col min="1539" max="1539" width="10.5546875" style="16" customWidth="1"/>
    <col min="1540" max="1540" width="36.88671875" style="16" customWidth="1"/>
    <col min="1541" max="1541" width="37.33203125" style="16" customWidth="1"/>
    <col min="1542" max="1542" width="5.109375" style="16" bestFit="1" customWidth="1"/>
    <col min="1543" max="1543" width="14.6640625" style="16" customWidth="1"/>
    <col min="1544" max="1545" width="4.88671875" style="16" customWidth="1"/>
    <col min="1546" max="1546" width="6.33203125" style="16" bestFit="1" customWidth="1"/>
    <col min="1547" max="1547" width="12" style="16" bestFit="1" customWidth="1"/>
    <col min="1548" max="1548" width="4.88671875" style="16" customWidth="1"/>
    <col min="1549" max="1549" width="8.6640625" style="16" bestFit="1" customWidth="1"/>
    <col min="1550" max="1791" width="9.109375" style="16"/>
    <col min="1792" max="1792" width="20" style="16" customWidth="1"/>
    <col min="1793" max="1793" width="104.109375" style="16" customWidth="1"/>
    <col min="1794" max="1794" width="9.6640625" style="16" customWidth="1"/>
    <col min="1795" max="1795" width="10.5546875" style="16" customWidth="1"/>
    <col min="1796" max="1796" width="36.88671875" style="16" customWidth="1"/>
    <col min="1797" max="1797" width="37.33203125" style="16" customWidth="1"/>
    <col min="1798" max="1798" width="5.109375" style="16" bestFit="1" customWidth="1"/>
    <col min="1799" max="1799" width="14.6640625" style="16" customWidth="1"/>
    <col min="1800" max="1801" width="4.88671875" style="16" customWidth="1"/>
    <col min="1802" max="1802" width="6.33203125" style="16" bestFit="1" customWidth="1"/>
    <col min="1803" max="1803" width="12" style="16" bestFit="1" customWidth="1"/>
    <col min="1804" max="1804" width="4.88671875" style="16" customWidth="1"/>
    <col min="1805" max="1805" width="8.6640625" style="16" bestFit="1" customWidth="1"/>
    <col min="1806" max="2047" width="9.109375" style="16"/>
    <col min="2048" max="2048" width="20" style="16" customWidth="1"/>
    <col min="2049" max="2049" width="104.109375" style="16" customWidth="1"/>
    <col min="2050" max="2050" width="9.6640625" style="16" customWidth="1"/>
    <col min="2051" max="2051" width="10.5546875" style="16" customWidth="1"/>
    <col min="2052" max="2052" width="36.88671875" style="16" customWidth="1"/>
    <col min="2053" max="2053" width="37.33203125" style="16" customWidth="1"/>
    <col min="2054" max="2054" width="5.109375" style="16" bestFit="1" customWidth="1"/>
    <col min="2055" max="2055" width="14.6640625" style="16" customWidth="1"/>
    <col min="2056" max="2057" width="4.88671875" style="16" customWidth="1"/>
    <col min="2058" max="2058" width="6.33203125" style="16" bestFit="1" customWidth="1"/>
    <col min="2059" max="2059" width="12" style="16" bestFit="1" customWidth="1"/>
    <col min="2060" max="2060" width="4.88671875" style="16" customWidth="1"/>
    <col min="2061" max="2061" width="8.6640625" style="16" bestFit="1" customWidth="1"/>
    <col min="2062" max="2303" width="9.109375" style="16"/>
    <col min="2304" max="2304" width="20" style="16" customWidth="1"/>
    <col min="2305" max="2305" width="104.109375" style="16" customWidth="1"/>
    <col min="2306" max="2306" width="9.6640625" style="16" customWidth="1"/>
    <col min="2307" max="2307" width="10.5546875" style="16" customWidth="1"/>
    <col min="2308" max="2308" width="36.88671875" style="16" customWidth="1"/>
    <col min="2309" max="2309" width="37.33203125" style="16" customWidth="1"/>
    <col min="2310" max="2310" width="5.109375" style="16" bestFit="1" customWidth="1"/>
    <col min="2311" max="2311" width="14.6640625" style="16" customWidth="1"/>
    <col min="2312" max="2313" width="4.88671875" style="16" customWidth="1"/>
    <col min="2314" max="2314" width="6.33203125" style="16" bestFit="1" customWidth="1"/>
    <col min="2315" max="2315" width="12" style="16" bestFit="1" customWidth="1"/>
    <col min="2316" max="2316" width="4.88671875" style="16" customWidth="1"/>
    <col min="2317" max="2317" width="8.6640625" style="16" bestFit="1" customWidth="1"/>
    <col min="2318" max="2559" width="9.109375" style="16"/>
    <col min="2560" max="2560" width="20" style="16" customWidth="1"/>
    <col min="2561" max="2561" width="104.109375" style="16" customWidth="1"/>
    <col min="2562" max="2562" width="9.6640625" style="16" customWidth="1"/>
    <col min="2563" max="2563" width="10.5546875" style="16" customWidth="1"/>
    <col min="2564" max="2564" width="36.88671875" style="16" customWidth="1"/>
    <col min="2565" max="2565" width="37.33203125" style="16" customWidth="1"/>
    <col min="2566" max="2566" width="5.109375" style="16" bestFit="1" customWidth="1"/>
    <col min="2567" max="2567" width="14.6640625" style="16" customWidth="1"/>
    <col min="2568" max="2569" width="4.88671875" style="16" customWidth="1"/>
    <col min="2570" max="2570" width="6.33203125" style="16" bestFit="1" customWidth="1"/>
    <col min="2571" max="2571" width="12" style="16" bestFit="1" customWidth="1"/>
    <col min="2572" max="2572" width="4.88671875" style="16" customWidth="1"/>
    <col min="2573" max="2573" width="8.6640625" style="16" bestFit="1" customWidth="1"/>
    <col min="2574" max="2815" width="9.109375" style="16"/>
    <col min="2816" max="2816" width="20" style="16" customWidth="1"/>
    <col min="2817" max="2817" width="104.109375" style="16" customWidth="1"/>
    <col min="2818" max="2818" width="9.6640625" style="16" customWidth="1"/>
    <col min="2819" max="2819" width="10.5546875" style="16" customWidth="1"/>
    <col min="2820" max="2820" width="36.88671875" style="16" customWidth="1"/>
    <col min="2821" max="2821" width="37.33203125" style="16" customWidth="1"/>
    <col min="2822" max="2822" width="5.109375" style="16" bestFit="1" customWidth="1"/>
    <col min="2823" max="2823" width="14.6640625" style="16" customWidth="1"/>
    <col min="2824" max="2825" width="4.88671875" style="16" customWidth="1"/>
    <col min="2826" max="2826" width="6.33203125" style="16" bestFit="1" customWidth="1"/>
    <col min="2827" max="2827" width="12" style="16" bestFit="1" customWidth="1"/>
    <col min="2828" max="2828" width="4.88671875" style="16" customWidth="1"/>
    <col min="2829" max="2829" width="8.6640625" style="16" bestFit="1" customWidth="1"/>
    <col min="2830" max="3071" width="9.109375" style="16"/>
    <col min="3072" max="3072" width="20" style="16" customWidth="1"/>
    <col min="3073" max="3073" width="104.109375" style="16" customWidth="1"/>
    <col min="3074" max="3074" width="9.6640625" style="16" customWidth="1"/>
    <col min="3075" max="3075" width="10.5546875" style="16" customWidth="1"/>
    <col min="3076" max="3076" width="36.88671875" style="16" customWidth="1"/>
    <col min="3077" max="3077" width="37.33203125" style="16" customWidth="1"/>
    <col min="3078" max="3078" width="5.109375" style="16" bestFit="1" customWidth="1"/>
    <col min="3079" max="3079" width="14.6640625" style="16" customWidth="1"/>
    <col min="3080" max="3081" width="4.88671875" style="16" customWidth="1"/>
    <col min="3082" max="3082" width="6.33203125" style="16" bestFit="1" customWidth="1"/>
    <col min="3083" max="3083" width="12" style="16" bestFit="1" customWidth="1"/>
    <col min="3084" max="3084" width="4.88671875" style="16" customWidth="1"/>
    <col min="3085" max="3085" width="8.6640625" style="16" bestFit="1" customWidth="1"/>
    <col min="3086" max="3327" width="9.109375" style="16"/>
    <col min="3328" max="3328" width="20" style="16" customWidth="1"/>
    <col min="3329" max="3329" width="104.109375" style="16" customWidth="1"/>
    <col min="3330" max="3330" width="9.6640625" style="16" customWidth="1"/>
    <col min="3331" max="3331" width="10.5546875" style="16" customWidth="1"/>
    <col min="3332" max="3332" width="36.88671875" style="16" customWidth="1"/>
    <col min="3333" max="3333" width="37.33203125" style="16" customWidth="1"/>
    <col min="3334" max="3334" width="5.109375" style="16" bestFit="1" customWidth="1"/>
    <col min="3335" max="3335" width="14.6640625" style="16" customWidth="1"/>
    <col min="3336" max="3337" width="4.88671875" style="16" customWidth="1"/>
    <col min="3338" max="3338" width="6.33203125" style="16" bestFit="1" customWidth="1"/>
    <col min="3339" max="3339" width="12" style="16" bestFit="1" customWidth="1"/>
    <col min="3340" max="3340" width="4.88671875" style="16" customWidth="1"/>
    <col min="3341" max="3341" width="8.6640625" style="16" bestFit="1" customWidth="1"/>
    <col min="3342" max="3583" width="9.109375" style="16"/>
    <col min="3584" max="3584" width="20" style="16" customWidth="1"/>
    <col min="3585" max="3585" width="104.109375" style="16" customWidth="1"/>
    <col min="3586" max="3586" width="9.6640625" style="16" customWidth="1"/>
    <col min="3587" max="3587" width="10.5546875" style="16" customWidth="1"/>
    <col min="3588" max="3588" width="36.88671875" style="16" customWidth="1"/>
    <col min="3589" max="3589" width="37.33203125" style="16" customWidth="1"/>
    <col min="3590" max="3590" width="5.109375" style="16" bestFit="1" customWidth="1"/>
    <col min="3591" max="3591" width="14.6640625" style="16" customWidth="1"/>
    <col min="3592" max="3593" width="4.88671875" style="16" customWidth="1"/>
    <col min="3594" max="3594" width="6.33203125" style="16" bestFit="1" customWidth="1"/>
    <col min="3595" max="3595" width="12" style="16" bestFit="1" customWidth="1"/>
    <col min="3596" max="3596" width="4.88671875" style="16" customWidth="1"/>
    <col min="3597" max="3597" width="8.6640625" style="16" bestFit="1" customWidth="1"/>
    <col min="3598" max="3839" width="9.109375" style="16"/>
    <col min="3840" max="3840" width="20" style="16" customWidth="1"/>
    <col min="3841" max="3841" width="104.109375" style="16" customWidth="1"/>
    <col min="3842" max="3842" width="9.6640625" style="16" customWidth="1"/>
    <col min="3843" max="3843" width="10.5546875" style="16" customWidth="1"/>
    <col min="3844" max="3844" width="36.88671875" style="16" customWidth="1"/>
    <col min="3845" max="3845" width="37.33203125" style="16" customWidth="1"/>
    <col min="3846" max="3846" width="5.109375" style="16" bestFit="1" customWidth="1"/>
    <col min="3847" max="3847" width="14.6640625" style="16" customWidth="1"/>
    <col min="3848" max="3849" width="4.88671875" style="16" customWidth="1"/>
    <col min="3850" max="3850" width="6.33203125" style="16" bestFit="1" customWidth="1"/>
    <col min="3851" max="3851" width="12" style="16" bestFit="1" customWidth="1"/>
    <col min="3852" max="3852" width="4.88671875" style="16" customWidth="1"/>
    <col min="3853" max="3853" width="8.6640625" style="16" bestFit="1" customWidth="1"/>
    <col min="3854" max="4095" width="9.109375" style="16"/>
    <col min="4096" max="4096" width="20" style="16" customWidth="1"/>
    <col min="4097" max="4097" width="104.109375" style="16" customWidth="1"/>
    <col min="4098" max="4098" width="9.6640625" style="16" customWidth="1"/>
    <col min="4099" max="4099" width="10.5546875" style="16" customWidth="1"/>
    <col min="4100" max="4100" width="36.88671875" style="16" customWidth="1"/>
    <col min="4101" max="4101" width="37.33203125" style="16" customWidth="1"/>
    <col min="4102" max="4102" width="5.109375" style="16" bestFit="1" customWidth="1"/>
    <col min="4103" max="4103" width="14.6640625" style="16" customWidth="1"/>
    <col min="4104" max="4105" width="4.88671875" style="16" customWidth="1"/>
    <col min="4106" max="4106" width="6.33203125" style="16" bestFit="1" customWidth="1"/>
    <col min="4107" max="4107" width="12" style="16" bestFit="1" customWidth="1"/>
    <col min="4108" max="4108" width="4.88671875" style="16" customWidth="1"/>
    <col min="4109" max="4109" width="8.6640625" style="16" bestFit="1" customWidth="1"/>
    <col min="4110" max="4351" width="9.109375" style="16"/>
    <col min="4352" max="4352" width="20" style="16" customWidth="1"/>
    <col min="4353" max="4353" width="104.109375" style="16" customWidth="1"/>
    <col min="4354" max="4354" width="9.6640625" style="16" customWidth="1"/>
    <col min="4355" max="4355" width="10.5546875" style="16" customWidth="1"/>
    <col min="4356" max="4356" width="36.88671875" style="16" customWidth="1"/>
    <col min="4357" max="4357" width="37.33203125" style="16" customWidth="1"/>
    <col min="4358" max="4358" width="5.109375" style="16" bestFit="1" customWidth="1"/>
    <col min="4359" max="4359" width="14.6640625" style="16" customWidth="1"/>
    <col min="4360" max="4361" width="4.88671875" style="16" customWidth="1"/>
    <col min="4362" max="4362" width="6.33203125" style="16" bestFit="1" customWidth="1"/>
    <col min="4363" max="4363" width="12" style="16" bestFit="1" customWidth="1"/>
    <col min="4364" max="4364" width="4.88671875" style="16" customWidth="1"/>
    <col min="4365" max="4365" width="8.6640625" style="16" bestFit="1" customWidth="1"/>
    <col min="4366" max="4607" width="9.109375" style="16"/>
    <col min="4608" max="4608" width="20" style="16" customWidth="1"/>
    <col min="4609" max="4609" width="104.109375" style="16" customWidth="1"/>
    <col min="4610" max="4610" width="9.6640625" style="16" customWidth="1"/>
    <col min="4611" max="4611" width="10.5546875" style="16" customWidth="1"/>
    <col min="4612" max="4612" width="36.88671875" style="16" customWidth="1"/>
    <col min="4613" max="4613" width="37.33203125" style="16" customWidth="1"/>
    <col min="4614" max="4614" width="5.109375" style="16" bestFit="1" customWidth="1"/>
    <col min="4615" max="4615" width="14.6640625" style="16" customWidth="1"/>
    <col min="4616" max="4617" width="4.88671875" style="16" customWidth="1"/>
    <col min="4618" max="4618" width="6.33203125" style="16" bestFit="1" customWidth="1"/>
    <col min="4619" max="4619" width="12" style="16" bestFit="1" customWidth="1"/>
    <col min="4620" max="4620" width="4.88671875" style="16" customWidth="1"/>
    <col min="4621" max="4621" width="8.6640625" style="16" bestFit="1" customWidth="1"/>
    <col min="4622" max="4863" width="9.109375" style="16"/>
    <col min="4864" max="4864" width="20" style="16" customWidth="1"/>
    <col min="4865" max="4865" width="104.109375" style="16" customWidth="1"/>
    <col min="4866" max="4866" width="9.6640625" style="16" customWidth="1"/>
    <col min="4867" max="4867" width="10.5546875" style="16" customWidth="1"/>
    <col min="4868" max="4868" width="36.88671875" style="16" customWidth="1"/>
    <col min="4869" max="4869" width="37.33203125" style="16" customWidth="1"/>
    <col min="4870" max="4870" width="5.109375" style="16" bestFit="1" customWidth="1"/>
    <col min="4871" max="4871" width="14.6640625" style="16" customWidth="1"/>
    <col min="4872" max="4873" width="4.88671875" style="16" customWidth="1"/>
    <col min="4874" max="4874" width="6.33203125" style="16" bestFit="1" customWidth="1"/>
    <col min="4875" max="4875" width="12" style="16" bestFit="1" customWidth="1"/>
    <col min="4876" max="4876" width="4.88671875" style="16" customWidth="1"/>
    <col min="4877" max="4877" width="8.6640625" style="16" bestFit="1" customWidth="1"/>
    <col min="4878" max="5119" width="9.109375" style="16"/>
    <col min="5120" max="5120" width="20" style="16" customWidth="1"/>
    <col min="5121" max="5121" width="104.109375" style="16" customWidth="1"/>
    <col min="5122" max="5122" width="9.6640625" style="16" customWidth="1"/>
    <col min="5123" max="5123" width="10.5546875" style="16" customWidth="1"/>
    <col min="5124" max="5124" width="36.88671875" style="16" customWidth="1"/>
    <col min="5125" max="5125" width="37.33203125" style="16" customWidth="1"/>
    <col min="5126" max="5126" width="5.109375" style="16" bestFit="1" customWidth="1"/>
    <col min="5127" max="5127" width="14.6640625" style="16" customWidth="1"/>
    <col min="5128" max="5129" width="4.88671875" style="16" customWidth="1"/>
    <col min="5130" max="5130" width="6.33203125" style="16" bestFit="1" customWidth="1"/>
    <col min="5131" max="5131" width="12" style="16" bestFit="1" customWidth="1"/>
    <col min="5132" max="5132" width="4.88671875" style="16" customWidth="1"/>
    <col min="5133" max="5133" width="8.6640625" style="16" bestFit="1" customWidth="1"/>
    <col min="5134" max="5375" width="9.109375" style="16"/>
    <col min="5376" max="5376" width="20" style="16" customWidth="1"/>
    <col min="5377" max="5377" width="104.109375" style="16" customWidth="1"/>
    <col min="5378" max="5378" width="9.6640625" style="16" customWidth="1"/>
    <col min="5379" max="5379" width="10.5546875" style="16" customWidth="1"/>
    <col min="5380" max="5380" width="36.88671875" style="16" customWidth="1"/>
    <col min="5381" max="5381" width="37.33203125" style="16" customWidth="1"/>
    <col min="5382" max="5382" width="5.109375" style="16" bestFit="1" customWidth="1"/>
    <col min="5383" max="5383" width="14.6640625" style="16" customWidth="1"/>
    <col min="5384" max="5385" width="4.88671875" style="16" customWidth="1"/>
    <col min="5386" max="5386" width="6.33203125" style="16" bestFit="1" customWidth="1"/>
    <col min="5387" max="5387" width="12" style="16" bestFit="1" customWidth="1"/>
    <col min="5388" max="5388" width="4.88671875" style="16" customWidth="1"/>
    <col min="5389" max="5389" width="8.6640625" style="16" bestFit="1" customWidth="1"/>
    <col min="5390" max="5631" width="9.109375" style="16"/>
    <col min="5632" max="5632" width="20" style="16" customWidth="1"/>
    <col min="5633" max="5633" width="104.109375" style="16" customWidth="1"/>
    <col min="5634" max="5634" width="9.6640625" style="16" customWidth="1"/>
    <col min="5635" max="5635" width="10.5546875" style="16" customWidth="1"/>
    <col min="5636" max="5636" width="36.88671875" style="16" customWidth="1"/>
    <col min="5637" max="5637" width="37.33203125" style="16" customWidth="1"/>
    <col min="5638" max="5638" width="5.109375" style="16" bestFit="1" customWidth="1"/>
    <col min="5639" max="5639" width="14.6640625" style="16" customWidth="1"/>
    <col min="5640" max="5641" width="4.88671875" style="16" customWidth="1"/>
    <col min="5642" max="5642" width="6.33203125" style="16" bestFit="1" customWidth="1"/>
    <col min="5643" max="5643" width="12" style="16" bestFit="1" customWidth="1"/>
    <col min="5644" max="5644" width="4.88671875" style="16" customWidth="1"/>
    <col min="5645" max="5645" width="8.6640625" style="16" bestFit="1" customWidth="1"/>
    <col min="5646" max="5887" width="9.109375" style="16"/>
    <col min="5888" max="5888" width="20" style="16" customWidth="1"/>
    <col min="5889" max="5889" width="104.109375" style="16" customWidth="1"/>
    <col min="5890" max="5890" width="9.6640625" style="16" customWidth="1"/>
    <col min="5891" max="5891" width="10.5546875" style="16" customWidth="1"/>
    <col min="5892" max="5892" width="36.88671875" style="16" customWidth="1"/>
    <col min="5893" max="5893" width="37.33203125" style="16" customWidth="1"/>
    <col min="5894" max="5894" width="5.109375" style="16" bestFit="1" customWidth="1"/>
    <col min="5895" max="5895" width="14.6640625" style="16" customWidth="1"/>
    <col min="5896" max="5897" width="4.88671875" style="16" customWidth="1"/>
    <col min="5898" max="5898" width="6.33203125" style="16" bestFit="1" customWidth="1"/>
    <col min="5899" max="5899" width="12" style="16" bestFit="1" customWidth="1"/>
    <col min="5900" max="5900" width="4.88671875" style="16" customWidth="1"/>
    <col min="5901" max="5901" width="8.6640625" style="16" bestFit="1" customWidth="1"/>
    <col min="5902" max="6143" width="9.109375" style="16"/>
    <col min="6144" max="6144" width="20" style="16" customWidth="1"/>
    <col min="6145" max="6145" width="104.109375" style="16" customWidth="1"/>
    <col min="6146" max="6146" width="9.6640625" style="16" customWidth="1"/>
    <col min="6147" max="6147" width="10.5546875" style="16" customWidth="1"/>
    <col min="6148" max="6148" width="36.88671875" style="16" customWidth="1"/>
    <col min="6149" max="6149" width="37.33203125" style="16" customWidth="1"/>
    <col min="6150" max="6150" width="5.109375" style="16" bestFit="1" customWidth="1"/>
    <col min="6151" max="6151" width="14.6640625" style="16" customWidth="1"/>
    <col min="6152" max="6153" width="4.88671875" style="16" customWidth="1"/>
    <col min="6154" max="6154" width="6.33203125" style="16" bestFit="1" customWidth="1"/>
    <col min="6155" max="6155" width="12" style="16" bestFit="1" customWidth="1"/>
    <col min="6156" max="6156" width="4.88671875" style="16" customWidth="1"/>
    <col min="6157" max="6157" width="8.6640625" style="16" bestFit="1" customWidth="1"/>
    <col min="6158" max="6399" width="9.109375" style="16"/>
    <col min="6400" max="6400" width="20" style="16" customWidth="1"/>
    <col min="6401" max="6401" width="104.109375" style="16" customWidth="1"/>
    <col min="6402" max="6402" width="9.6640625" style="16" customWidth="1"/>
    <col min="6403" max="6403" width="10.5546875" style="16" customWidth="1"/>
    <col min="6404" max="6404" width="36.88671875" style="16" customWidth="1"/>
    <col min="6405" max="6405" width="37.33203125" style="16" customWidth="1"/>
    <col min="6406" max="6406" width="5.109375" style="16" bestFit="1" customWidth="1"/>
    <col min="6407" max="6407" width="14.6640625" style="16" customWidth="1"/>
    <col min="6408" max="6409" width="4.88671875" style="16" customWidth="1"/>
    <col min="6410" max="6410" width="6.33203125" style="16" bestFit="1" customWidth="1"/>
    <col min="6411" max="6411" width="12" style="16" bestFit="1" customWidth="1"/>
    <col min="6412" max="6412" width="4.88671875" style="16" customWidth="1"/>
    <col min="6413" max="6413" width="8.6640625" style="16" bestFit="1" customWidth="1"/>
    <col min="6414" max="6655" width="9.109375" style="16"/>
    <col min="6656" max="6656" width="20" style="16" customWidth="1"/>
    <col min="6657" max="6657" width="104.109375" style="16" customWidth="1"/>
    <col min="6658" max="6658" width="9.6640625" style="16" customWidth="1"/>
    <col min="6659" max="6659" width="10.5546875" style="16" customWidth="1"/>
    <col min="6660" max="6660" width="36.88671875" style="16" customWidth="1"/>
    <col min="6661" max="6661" width="37.33203125" style="16" customWidth="1"/>
    <col min="6662" max="6662" width="5.109375" style="16" bestFit="1" customWidth="1"/>
    <col min="6663" max="6663" width="14.6640625" style="16" customWidth="1"/>
    <col min="6664" max="6665" width="4.88671875" style="16" customWidth="1"/>
    <col min="6666" max="6666" width="6.33203125" style="16" bestFit="1" customWidth="1"/>
    <col min="6667" max="6667" width="12" style="16" bestFit="1" customWidth="1"/>
    <col min="6668" max="6668" width="4.88671875" style="16" customWidth="1"/>
    <col min="6669" max="6669" width="8.6640625" style="16" bestFit="1" customWidth="1"/>
    <col min="6670" max="6911" width="9.109375" style="16"/>
    <col min="6912" max="6912" width="20" style="16" customWidth="1"/>
    <col min="6913" max="6913" width="104.109375" style="16" customWidth="1"/>
    <col min="6914" max="6914" width="9.6640625" style="16" customWidth="1"/>
    <col min="6915" max="6915" width="10.5546875" style="16" customWidth="1"/>
    <col min="6916" max="6916" width="36.88671875" style="16" customWidth="1"/>
    <col min="6917" max="6917" width="37.33203125" style="16" customWidth="1"/>
    <col min="6918" max="6918" width="5.109375" style="16" bestFit="1" customWidth="1"/>
    <col min="6919" max="6919" width="14.6640625" style="16" customWidth="1"/>
    <col min="6920" max="6921" width="4.88671875" style="16" customWidth="1"/>
    <col min="6922" max="6922" width="6.33203125" style="16" bestFit="1" customWidth="1"/>
    <col min="6923" max="6923" width="12" style="16" bestFit="1" customWidth="1"/>
    <col min="6924" max="6924" width="4.88671875" style="16" customWidth="1"/>
    <col min="6925" max="6925" width="8.6640625" style="16" bestFit="1" customWidth="1"/>
    <col min="6926" max="7167" width="9.109375" style="16"/>
    <col min="7168" max="7168" width="20" style="16" customWidth="1"/>
    <col min="7169" max="7169" width="104.109375" style="16" customWidth="1"/>
    <col min="7170" max="7170" width="9.6640625" style="16" customWidth="1"/>
    <col min="7171" max="7171" width="10.5546875" style="16" customWidth="1"/>
    <col min="7172" max="7172" width="36.88671875" style="16" customWidth="1"/>
    <col min="7173" max="7173" width="37.33203125" style="16" customWidth="1"/>
    <col min="7174" max="7174" width="5.109375" style="16" bestFit="1" customWidth="1"/>
    <col min="7175" max="7175" width="14.6640625" style="16" customWidth="1"/>
    <col min="7176" max="7177" width="4.88671875" style="16" customWidth="1"/>
    <col min="7178" max="7178" width="6.33203125" style="16" bestFit="1" customWidth="1"/>
    <col min="7179" max="7179" width="12" style="16" bestFit="1" customWidth="1"/>
    <col min="7180" max="7180" width="4.88671875" style="16" customWidth="1"/>
    <col min="7181" max="7181" width="8.6640625" style="16" bestFit="1" customWidth="1"/>
    <col min="7182" max="7423" width="9.109375" style="16"/>
    <col min="7424" max="7424" width="20" style="16" customWidth="1"/>
    <col min="7425" max="7425" width="104.109375" style="16" customWidth="1"/>
    <col min="7426" max="7426" width="9.6640625" style="16" customWidth="1"/>
    <col min="7427" max="7427" width="10.5546875" style="16" customWidth="1"/>
    <col min="7428" max="7428" width="36.88671875" style="16" customWidth="1"/>
    <col min="7429" max="7429" width="37.33203125" style="16" customWidth="1"/>
    <col min="7430" max="7430" width="5.109375" style="16" bestFit="1" customWidth="1"/>
    <col min="7431" max="7431" width="14.6640625" style="16" customWidth="1"/>
    <col min="7432" max="7433" width="4.88671875" style="16" customWidth="1"/>
    <col min="7434" max="7434" width="6.33203125" style="16" bestFit="1" customWidth="1"/>
    <col min="7435" max="7435" width="12" style="16" bestFit="1" customWidth="1"/>
    <col min="7436" max="7436" width="4.88671875" style="16" customWidth="1"/>
    <col min="7437" max="7437" width="8.6640625" style="16" bestFit="1" customWidth="1"/>
    <col min="7438" max="7679" width="9.109375" style="16"/>
    <col min="7680" max="7680" width="20" style="16" customWidth="1"/>
    <col min="7681" max="7681" width="104.109375" style="16" customWidth="1"/>
    <col min="7682" max="7682" width="9.6640625" style="16" customWidth="1"/>
    <col min="7683" max="7683" width="10.5546875" style="16" customWidth="1"/>
    <col min="7684" max="7684" width="36.88671875" style="16" customWidth="1"/>
    <col min="7685" max="7685" width="37.33203125" style="16" customWidth="1"/>
    <col min="7686" max="7686" width="5.109375" style="16" bestFit="1" customWidth="1"/>
    <col min="7687" max="7687" width="14.6640625" style="16" customWidth="1"/>
    <col min="7688" max="7689" width="4.88671875" style="16" customWidth="1"/>
    <col min="7690" max="7690" width="6.33203125" style="16" bestFit="1" customWidth="1"/>
    <col min="7691" max="7691" width="12" style="16" bestFit="1" customWidth="1"/>
    <col min="7692" max="7692" width="4.88671875" style="16" customWidth="1"/>
    <col min="7693" max="7693" width="8.6640625" style="16" bestFit="1" customWidth="1"/>
    <col min="7694" max="7935" width="9.109375" style="16"/>
    <col min="7936" max="7936" width="20" style="16" customWidth="1"/>
    <col min="7937" max="7937" width="104.109375" style="16" customWidth="1"/>
    <col min="7938" max="7938" width="9.6640625" style="16" customWidth="1"/>
    <col min="7939" max="7939" width="10.5546875" style="16" customWidth="1"/>
    <col min="7940" max="7940" width="36.88671875" style="16" customWidth="1"/>
    <col min="7941" max="7941" width="37.33203125" style="16" customWidth="1"/>
    <col min="7942" max="7942" width="5.109375" style="16" bestFit="1" customWidth="1"/>
    <col min="7943" max="7943" width="14.6640625" style="16" customWidth="1"/>
    <col min="7944" max="7945" width="4.88671875" style="16" customWidth="1"/>
    <col min="7946" max="7946" width="6.33203125" style="16" bestFit="1" customWidth="1"/>
    <col min="7947" max="7947" width="12" style="16" bestFit="1" customWidth="1"/>
    <col min="7948" max="7948" width="4.88671875" style="16" customWidth="1"/>
    <col min="7949" max="7949" width="8.6640625" style="16" bestFit="1" customWidth="1"/>
    <col min="7950" max="8191" width="9.109375" style="16"/>
    <col min="8192" max="8192" width="20" style="16" customWidth="1"/>
    <col min="8193" max="8193" width="104.109375" style="16" customWidth="1"/>
    <col min="8194" max="8194" width="9.6640625" style="16" customWidth="1"/>
    <col min="8195" max="8195" width="10.5546875" style="16" customWidth="1"/>
    <col min="8196" max="8196" width="36.88671875" style="16" customWidth="1"/>
    <col min="8197" max="8197" width="37.33203125" style="16" customWidth="1"/>
    <col min="8198" max="8198" width="5.109375" style="16" bestFit="1" customWidth="1"/>
    <col min="8199" max="8199" width="14.6640625" style="16" customWidth="1"/>
    <col min="8200" max="8201" width="4.88671875" style="16" customWidth="1"/>
    <col min="8202" max="8202" width="6.33203125" style="16" bestFit="1" customWidth="1"/>
    <col min="8203" max="8203" width="12" style="16" bestFit="1" customWidth="1"/>
    <col min="8204" max="8204" width="4.88671875" style="16" customWidth="1"/>
    <col min="8205" max="8205" width="8.6640625" style="16" bestFit="1" customWidth="1"/>
    <col min="8206" max="8447" width="9.109375" style="16"/>
    <col min="8448" max="8448" width="20" style="16" customWidth="1"/>
    <col min="8449" max="8449" width="104.109375" style="16" customWidth="1"/>
    <col min="8450" max="8450" width="9.6640625" style="16" customWidth="1"/>
    <col min="8451" max="8451" width="10.5546875" style="16" customWidth="1"/>
    <col min="8452" max="8452" width="36.88671875" style="16" customWidth="1"/>
    <col min="8453" max="8453" width="37.33203125" style="16" customWidth="1"/>
    <col min="8454" max="8454" width="5.109375" style="16" bestFit="1" customWidth="1"/>
    <col min="8455" max="8455" width="14.6640625" style="16" customWidth="1"/>
    <col min="8456" max="8457" width="4.88671875" style="16" customWidth="1"/>
    <col min="8458" max="8458" width="6.33203125" style="16" bestFit="1" customWidth="1"/>
    <col min="8459" max="8459" width="12" style="16" bestFit="1" customWidth="1"/>
    <col min="8460" max="8460" width="4.88671875" style="16" customWidth="1"/>
    <col min="8461" max="8461" width="8.6640625" style="16" bestFit="1" customWidth="1"/>
    <col min="8462" max="8703" width="9.109375" style="16"/>
    <col min="8704" max="8704" width="20" style="16" customWidth="1"/>
    <col min="8705" max="8705" width="104.109375" style="16" customWidth="1"/>
    <col min="8706" max="8706" width="9.6640625" style="16" customWidth="1"/>
    <col min="8707" max="8707" width="10.5546875" style="16" customWidth="1"/>
    <col min="8708" max="8708" width="36.88671875" style="16" customWidth="1"/>
    <col min="8709" max="8709" width="37.33203125" style="16" customWidth="1"/>
    <col min="8710" max="8710" width="5.109375" style="16" bestFit="1" customWidth="1"/>
    <col min="8711" max="8711" width="14.6640625" style="16" customWidth="1"/>
    <col min="8712" max="8713" width="4.88671875" style="16" customWidth="1"/>
    <col min="8714" max="8714" width="6.33203125" style="16" bestFit="1" customWidth="1"/>
    <col min="8715" max="8715" width="12" style="16" bestFit="1" customWidth="1"/>
    <col min="8716" max="8716" width="4.88671875" style="16" customWidth="1"/>
    <col min="8717" max="8717" width="8.6640625" style="16" bestFit="1" customWidth="1"/>
    <col min="8718" max="8959" width="9.109375" style="16"/>
    <col min="8960" max="8960" width="20" style="16" customWidth="1"/>
    <col min="8961" max="8961" width="104.109375" style="16" customWidth="1"/>
    <col min="8962" max="8962" width="9.6640625" style="16" customWidth="1"/>
    <col min="8963" max="8963" width="10.5546875" style="16" customWidth="1"/>
    <col min="8964" max="8964" width="36.88671875" style="16" customWidth="1"/>
    <col min="8965" max="8965" width="37.33203125" style="16" customWidth="1"/>
    <col min="8966" max="8966" width="5.109375" style="16" bestFit="1" customWidth="1"/>
    <col min="8967" max="8967" width="14.6640625" style="16" customWidth="1"/>
    <col min="8968" max="8969" width="4.88671875" style="16" customWidth="1"/>
    <col min="8970" max="8970" width="6.33203125" style="16" bestFit="1" customWidth="1"/>
    <col min="8971" max="8971" width="12" style="16" bestFit="1" customWidth="1"/>
    <col min="8972" max="8972" width="4.88671875" style="16" customWidth="1"/>
    <col min="8973" max="8973" width="8.6640625" style="16" bestFit="1" customWidth="1"/>
    <col min="8974" max="9215" width="9.109375" style="16"/>
    <col min="9216" max="9216" width="20" style="16" customWidth="1"/>
    <col min="9217" max="9217" width="104.109375" style="16" customWidth="1"/>
    <col min="9218" max="9218" width="9.6640625" style="16" customWidth="1"/>
    <col min="9219" max="9219" width="10.5546875" style="16" customWidth="1"/>
    <col min="9220" max="9220" width="36.88671875" style="16" customWidth="1"/>
    <col min="9221" max="9221" width="37.33203125" style="16" customWidth="1"/>
    <col min="9222" max="9222" width="5.109375" style="16" bestFit="1" customWidth="1"/>
    <col min="9223" max="9223" width="14.6640625" style="16" customWidth="1"/>
    <col min="9224" max="9225" width="4.88671875" style="16" customWidth="1"/>
    <col min="9226" max="9226" width="6.33203125" style="16" bestFit="1" customWidth="1"/>
    <col min="9227" max="9227" width="12" style="16" bestFit="1" customWidth="1"/>
    <col min="9228" max="9228" width="4.88671875" style="16" customWidth="1"/>
    <col min="9229" max="9229" width="8.6640625" style="16" bestFit="1" customWidth="1"/>
    <col min="9230" max="9471" width="9.109375" style="16"/>
    <col min="9472" max="9472" width="20" style="16" customWidth="1"/>
    <col min="9473" max="9473" width="104.109375" style="16" customWidth="1"/>
    <col min="9474" max="9474" width="9.6640625" style="16" customWidth="1"/>
    <col min="9475" max="9475" width="10.5546875" style="16" customWidth="1"/>
    <col min="9476" max="9476" width="36.88671875" style="16" customWidth="1"/>
    <col min="9477" max="9477" width="37.33203125" style="16" customWidth="1"/>
    <col min="9478" max="9478" width="5.109375" style="16" bestFit="1" customWidth="1"/>
    <col min="9479" max="9479" width="14.6640625" style="16" customWidth="1"/>
    <col min="9480" max="9481" width="4.88671875" style="16" customWidth="1"/>
    <col min="9482" max="9482" width="6.33203125" style="16" bestFit="1" customWidth="1"/>
    <col min="9483" max="9483" width="12" style="16" bestFit="1" customWidth="1"/>
    <col min="9484" max="9484" width="4.88671875" style="16" customWidth="1"/>
    <col min="9485" max="9485" width="8.6640625" style="16" bestFit="1" customWidth="1"/>
    <col min="9486" max="9727" width="9.109375" style="16"/>
    <col min="9728" max="9728" width="20" style="16" customWidth="1"/>
    <col min="9729" max="9729" width="104.109375" style="16" customWidth="1"/>
    <col min="9730" max="9730" width="9.6640625" style="16" customWidth="1"/>
    <col min="9731" max="9731" width="10.5546875" style="16" customWidth="1"/>
    <col min="9732" max="9732" width="36.88671875" style="16" customWidth="1"/>
    <col min="9733" max="9733" width="37.33203125" style="16" customWidth="1"/>
    <col min="9734" max="9734" width="5.109375" style="16" bestFit="1" customWidth="1"/>
    <col min="9735" max="9735" width="14.6640625" style="16" customWidth="1"/>
    <col min="9736" max="9737" width="4.88671875" style="16" customWidth="1"/>
    <col min="9738" max="9738" width="6.33203125" style="16" bestFit="1" customWidth="1"/>
    <col min="9739" max="9739" width="12" style="16" bestFit="1" customWidth="1"/>
    <col min="9740" max="9740" width="4.88671875" style="16" customWidth="1"/>
    <col min="9741" max="9741" width="8.6640625" style="16" bestFit="1" customWidth="1"/>
    <col min="9742" max="9983" width="9.109375" style="16"/>
    <col min="9984" max="9984" width="20" style="16" customWidth="1"/>
    <col min="9985" max="9985" width="104.109375" style="16" customWidth="1"/>
    <col min="9986" max="9986" width="9.6640625" style="16" customWidth="1"/>
    <col min="9987" max="9987" width="10.5546875" style="16" customWidth="1"/>
    <col min="9988" max="9988" width="36.88671875" style="16" customWidth="1"/>
    <col min="9989" max="9989" width="37.33203125" style="16" customWidth="1"/>
    <col min="9990" max="9990" width="5.109375" style="16" bestFit="1" customWidth="1"/>
    <col min="9991" max="9991" width="14.6640625" style="16" customWidth="1"/>
    <col min="9992" max="9993" width="4.88671875" style="16" customWidth="1"/>
    <col min="9994" max="9994" width="6.33203125" style="16" bestFit="1" customWidth="1"/>
    <col min="9995" max="9995" width="12" style="16" bestFit="1" customWidth="1"/>
    <col min="9996" max="9996" width="4.88671875" style="16" customWidth="1"/>
    <col min="9997" max="9997" width="8.6640625" style="16" bestFit="1" customWidth="1"/>
    <col min="9998" max="10239" width="9.109375" style="16"/>
    <col min="10240" max="10240" width="20" style="16" customWidth="1"/>
    <col min="10241" max="10241" width="104.109375" style="16" customWidth="1"/>
    <col min="10242" max="10242" width="9.6640625" style="16" customWidth="1"/>
    <col min="10243" max="10243" width="10.5546875" style="16" customWidth="1"/>
    <col min="10244" max="10244" width="36.88671875" style="16" customWidth="1"/>
    <col min="10245" max="10245" width="37.33203125" style="16" customWidth="1"/>
    <col min="10246" max="10246" width="5.109375" style="16" bestFit="1" customWidth="1"/>
    <col min="10247" max="10247" width="14.6640625" style="16" customWidth="1"/>
    <col min="10248" max="10249" width="4.88671875" style="16" customWidth="1"/>
    <col min="10250" max="10250" width="6.33203125" style="16" bestFit="1" customWidth="1"/>
    <col min="10251" max="10251" width="12" style="16" bestFit="1" customWidth="1"/>
    <col min="10252" max="10252" width="4.88671875" style="16" customWidth="1"/>
    <col min="10253" max="10253" width="8.6640625" style="16" bestFit="1" customWidth="1"/>
    <col min="10254" max="10495" width="9.109375" style="16"/>
    <col min="10496" max="10496" width="20" style="16" customWidth="1"/>
    <col min="10497" max="10497" width="104.109375" style="16" customWidth="1"/>
    <col min="10498" max="10498" width="9.6640625" style="16" customWidth="1"/>
    <col min="10499" max="10499" width="10.5546875" style="16" customWidth="1"/>
    <col min="10500" max="10500" width="36.88671875" style="16" customWidth="1"/>
    <col min="10501" max="10501" width="37.33203125" style="16" customWidth="1"/>
    <col min="10502" max="10502" width="5.109375" style="16" bestFit="1" customWidth="1"/>
    <col min="10503" max="10503" width="14.6640625" style="16" customWidth="1"/>
    <col min="10504" max="10505" width="4.88671875" style="16" customWidth="1"/>
    <col min="10506" max="10506" width="6.33203125" style="16" bestFit="1" customWidth="1"/>
    <col min="10507" max="10507" width="12" style="16" bestFit="1" customWidth="1"/>
    <col min="10508" max="10508" width="4.88671875" style="16" customWidth="1"/>
    <col min="10509" max="10509" width="8.6640625" style="16" bestFit="1" customWidth="1"/>
    <col min="10510" max="10751" width="9.109375" style="16"/>
    <col min="10752" max="10752" width="20" style="16" customWidth="1"/>
    <col min="10753" max="10753" width="104.109375" style="16" customWidth="1"/>
    <col min="10754" max="10754" width="9.6640625" style="16" customWidth="1"/>
    <col min="10755" max="10755" width="10.5546875" style="16" customWidth="1"/>
    <col min="10756" max="10756" width="36.88671875" style="16" customWidth="1"/>
    <col min="10757" max="10757" width="37.33203125" style="16" customWidth="1"/>
    <col min="10758" max="10758" width="5.109375" style="16" bestFit="1" customWidth="1"/>
    <col min="10759" max="10759" width="14.6640625" style="16" customWidth="1"/>
    <col min="10760" max="10761" width="4.88671875" style="16" customWidth="1"/>
    <col min="10762" max="10762" width="6.33203125" style="16" bestFit="1" customWidth="1"/>
    <col min="10763" max="10763" width="12" style="16" bestFit="1" customWidth="1"/>
    <col min="10764" max="10764" width="4.88671875" style="16" customWidth="1"/>
    <col min="10765" max="10765" width="8.6640625" style="16" bestFit="1" customWidth="1"/>
    <col min="10766" max="11007" width="9.109375" style="16"/>
    <col min="11008" max="11008" width="20" style="16" customWidth="1"/>
    <col min="11009" max="11009" width="104.109375" style="16" customWidth="1"/>
    <col min="11010" max="11010" width="9.6640625" style="16" customWidth="1"/>
    <col min="11011" max="11011" width="10.5546875" style="16" customWidth="1"/>
    <col min="11012" max="11012" width="36.88671875" style="16" customWidth="1"/>
    <col min="11013" max="11013" width="37.33203125" style="16" customWidth="1"/>
    <col min="11014" max="11014" width="5.109375" style="16" bestFit="1" customWidth="1"/>
    <col min="11015" max="11015" width="14.6640625" style="16" customWidth="1"/>
    <col min="11016" max="11017" width="4.88671875" style="16" customWidth="1"/>
    <col min="11018" max="11018" width="6.33203125" style="16" bestFit="1" customWidth="1"/>
    <col min="11019" max="11019" width="12" style="16" bestFit="1" customWidth="1"/>
    <col min="11020" max="11020" width="4.88671875" style="16" customWidth="1"/>
    <col min="11021" max="11021" width="8.6640625" style="16" bestFit="1" customWidth="1"/>
    <col min="11022" max="11263" width="9.109375" style="16"/>
    <col min="11264" max="11264" width="20" style="16" customWidth="1"/>
    <col min="11265" max="11265" width="104.109375" style="16" customWidth="1"/>
    <col min="11266" max="11266" width="9.6640625" style="16" customWidth="1"/>
    <col min="11267" max="11267" width="10.5546875" style="16" customWidth="1"/>
    <col min="11268" max="11268" width="36.88671875" style="16" customWidth="1"/>
    <col min="11269" max="11269" width="37.33203125" style="16" customWidth="1"/>
    <col min="11270" max="11270" width="5.109375" style="16" bestFit="1" customWidth="1"/>
    <col min="11271" max="11271" width="14.6640625" style="16" customWidth="1"/>
    <col min="11272" max="11273" width="4.88671875" style="16" customWidth="1"/>
    <col min="11274" max="11274" width="6.33203125" style="16" bestFit="1" customWidth="1"/>
    <col min="11275" max="11275" width="12" style="16" bestFit="1" customWidth="1"/>
    <col min="11276" max="11276" width="4.88671875" style="16" customWidth="1"/>
    <col min="11277" max="11277" width="8.6640625" style="16" bestFit="1" customWidth="1"/>
    <col min="11278" max="11519" width="9.109375" style="16"/>
    <col min="11520" max="11520" width="20" style="16" customWidth="1"/>
    <col min="11521" max="11521" width="104.109375" style="16" customWidth="1"/>
    <col min="11522" max="11522" width="9.6640625" style="16" customWidth="1"/>
    <col min="11523" max="11523" width="10.5546875" style="16" customWidth="1"/>
    <col min="11524" max="11524" width="36.88671875" style="16" customWidth="1"/>
    <col min="11525" max="11525" width="37.33203125" style="16" customWidth="1"/>
    <col min="11526" max="11526" width="5.109375" style="16" bestFit="1" customWidth="1"/>
    <col min="11527" max="11527" width="14.6640625" style="16" customWidth="1"/>
    <col min="11528" max="11529" width="4.88671875" style="16" customWidth="1"/>
    <col min="11530" max="11530" width="6.33203125" style="16" bestFit="1" customWidth="1"/>
    <col min="11531" max="11531" width="12" style="16" bestFit="1" customWidth="1"/>
    <col min="11532" max="11532" width="4.88671875" style="16" customWidth="1"/>
    <col min="11533" max="11533" width="8.6640625" style="16" bestFit="1" customWidth="1"/>
    <col min="11534" max="11775" width="9.109375" style="16"/>
    <col min="11776" max="11776" width="20" style="16" customWidth="1"/>
    <col min="11777" max="11777" width="104.109375" style="16" customWidth="1"/>
    <col min="11778" max="11778" width="9.6640625" style="16" customWidth="1"/>
    <col min="11779" max="11779" width="10.5546875" style="16" customWidth="1"/>
    <col min="11780" max="11780" width="36.88671875" style="16" customWidth="1"/>
    <col min="11781" max="11781" width="37.33203125" style="16" customWidth="1"/>
    <col min="11782" max="11782" width="5.109375" style="16" bestFit="1" customWidth="1"/>
    <col min="11783" max="11783" width="14.6640625" style="16" customWidth="1"/>
    <col min="11784" max="11785" width="4.88671875" style="16" customWidth="1"/>
    <col min="11786" max="11786" width="6.33203125" style="16" bestFit="1" customWidth="1"/>
    <col min="11787" max="11787" width="12" style="16" bestFit="1" customWidth="1"/>
    <col min="11788" max="11788" width="4.88671875" style="16" customWidth="1"/>
    <col min="11789" max="11789" width="8.6640625" style="16" bestFit="1" customWidth="1"/>
    <col min="11790" max="12031" width="9.109375" style="16"/>
    <col min="12032" max="12032" width="20" style="16" customWidth="1"/>
    <col min="12033" max="12033" width="104.109375" style="16" customWidth="1"/>
    <col min="12034" max="12034" width="9.6640625" style="16" customWidth="1"/>
    <col min="12035" max="12035" width="10.5546875" style="16" customWidth="1"/>
    <col min="12036" max="12036" width="36.88671875" style="16" customWidth="1"/>
    <col min="12037" max="12037" width="37.33203125" style="16" customWidth="1"/>
    <col min="12038" max="12038" width="5.109375" style="16" bestFit="1" customWidth="1"/>
    <col min="12039" max="12039" width="14.6640625" style="16" customWidth="1"/>
    <col min="12040" max="12041" width="4.88671875" style="16" customWidth="1"/>
    <col min="12042" max="12042" width="6.33203125" style="16" bestFit="1" customWidth="1"/>
    <col min="12043" max="12043" width="12" style="16" bestFit="1" customWidth="1"/>
    <col min="12044" max="12044" width="4.88671875" style="16" customWidth="1"/>
    <col min="12045" max="12045" width="8.6640625" style="16" bestFit="1" customWidth="1"/>
    <col min="12046" max="12287" width="9.109375" style="16"/>
    <col min="12288" max="12288" width="20" style="16" customWidth="1"/>
    <col min="12289" max="12289" width="104.109375" style="16" customWidth="1"/>
    <col min="12290" max="12290" width="9.6640625" style="16" customWidth="1"/>
    <col min="12291" max="12291" width="10.5546875" style="16" customWidth="1"/>
    <col min="12292" max="12292" width="36.88671875" style="16" customWidth="1"/>
    <col min="12293" max="12293" width="37.33203125" style="16" customWidth="1"/>
    <col min="12294" max="12294" width="5.109375" style="16" bestFit="1" customWidth="1"/>
    <col min="12295" max="12295" width="14.6640625" style="16" customWidth="1"/>
    <col min="12296" max="12297" width="4.88671875" style="16" customWidth="1"/>
    <col min="12298" max="12298" width="6.33203125" style="16" bestFit="1" customWidth="1"/>
    <col min="12299" max="12299" width="12" style="16" bestFit="1" customWidth="1"/>
    <col min="12300" max="12300" width="4.88671875" style="16" customWidth="1"/>
    <col min="12301" max="12301" width="8.6640625" style="16" bestFit="1" customWidth="1"/>
    <col min="12302" max="12543" width="9.109375" style="16"/>
    <col min="12544" max="12544" width="20" style="16" customWidth="1"/>
    <col min="12545" max="12545" width="104.109375" style="16" customWidth="1"/>
    <col min="12546" max="12546" width="9.6640625" style="16" customWidth="1"/>
    <col min="12547" max="12547" width="10.5546875" style="16" customWidth="1"/>
    <col min="12548" max="12548" width="36.88671875" style="16" customWidth="1"/>
    <col min="12549" max="12549" width="37.33203125" style="16" customWidth="1"/>
    <col min="12550" max="12550" width="5.109375" style="16" bestFit="1" customWidth="1"/>
    <col min="12551" max="12551" width="14.6640625" style="16" customWidth="1"/>
    <col min="12552" max="12553" width="4.88671875" style="16" customWidth="1"/>
    <col min="12554" max="12554" width="6.33203125" style="16" bestFit="1" customWidth="1"/>
    <col min="12555" max="12555" width="12" style="16" bestFit="1" customWidth="1"/>
    <col min="12556" max="12556" width="4.88671875" style="16" customWidth="1"/>
    <col min="12557" max="12557" width="8.6640625" style="16" bestFit="1" customWidth="1"/>
    <col min="12558" max="12799" width="9.109375" style="16"/>
    <col min="12800" max="12800" width="20" style="16" customWidth="1"/>
    <col min="12801" max="12801" width="104.109375" style="16" customWidth="1"/>
    <col min="12802" max="12802" width="9.6640625" style="16" customWidth="1"/>
    <col min="12803" max="12803" width="10.5546875" style="16" customWidth="1"/>
    <col min="12804" max="12804" width="36.88671875" style="16" customWidth="1"/>
    <col min="12805" max="12805" width="37.33203125" style="16" customWidth="1"/>
    <col min="12806" max="12806" width="5.109375" style="16" bestFit="1" customWidth="1"/>
    <col min="12807" max="12807" width="14.6640625" style="16" customWidth="1"/>
    <col min="12808" max="12809" width="4.88671875" style="16" customWidth="1"/>
    <col min="12810" max="12810" width="6.33203125" style="16" bestFit="1" customWidth="1"/>
    <col min="12811" max="12811" width="12" style="16" bestFit="1" customWidth="1"/>
    <col min="12812" max="12812" width="4.88671875" style="16" customWidth="1"/>
    <col min="12813" max="12813" width="8.6640625" style="16" bestFit="1" customWidth="1"/>
    <col min="12814" max="13055" width="9.109375" style="16"/>
    <col min="13056" max="13056" width="20" style="16" customWidth="1"/>
    <col min="13057" max="13057" width="104.109375" style="16" customWidth="1"/>
    <col min="13058" max="13058" width="9.6640625" style="16" customWidth="1"/>
    <col min="13059" max="13059" width="10.5546875" style="16" customWidth="1"/>
    <col min="13060" max="13060" width="36.88671875" style="16" customWidth="1"/>
    <col min="13061" max="13061" width="37.33203125" style="16" customWidth="1"/>
    <col min="13062" max="13062" width="5.109375" style="16" bestFit="1" customWidth="1"/>
    <col min="13063" max="13063" width="14.6640625" style="16" customWidth="1"/>
    <col min="13064" max="13065" width="4.88671875" style="16" customWidth="1"/>
    <col min="13066" max="13066" width="6.33203125" style="16" bestFit="1" customWidth="1"/>
    <col min="13067" max="13067" width="12" style="16" bestFit="1" customWidth="1"/>
    <col min="13068" max="13068" width="4.88671875" style="16" customWidth="1"/>
    <col min="13069" max="13069" width="8.6640625" style="16" bestFit="1" customWidth="1"/>
    <col min="13070" max="13311" width="9.109375" style="16"/>
    <col min="13312" max="13312" width="20" style="16" customWidth="1"/>
    <col min="13313" max="13313" width="104.109375" style="16" customWidth="1"/>
    <col min="13314" max="13314" width="9.6640625" style="16" customWidth="1"/>
    <col min="13315" max="13315" width="10.5546875" style="16" customWidth="1"/>
    <col min="13316" max="13316" width="36.88671875" style="16" customWidth="1"/>
    <col min="13317" max="13317" width="37.33203125" style="16" customWidth="1"/>
    <col min="13318" max="13318" width="5.109375" style="16" bestFit="1" customWidth="1"/>
    <col min="13319" max="13319" width="14.6640625" style="16" customWidth="1"/>
    <col min="13320" max="13321" width="4.88671875" style="16" customWidth="1"/>
    <col min="13322" max="13322" width="6.33203125" style="16" bestFit="1" customWidth="1"/>
    <col min="13323" max="13323" width="12" style="16" bestFit="1" customWidth="1"/>
    <col min="13324" max="13324" width="4.88671875" style="16" customWidth="1"/>
    <col min="13325" max="13325" width="8.6640625" style="16" bestFit="1" customWidth="1"/>
    <col min="13326" max="13567" width="9.109375" style="16"/>
    <col min="13568" max="13568" width="20" style="16" customWidth="1"/>
    <col min="13569" max="13569" width="104.109375" style="16" customWidth="1"/>
    <col min="13570" max="13570" width="9.6640625" style="16" customWidth="1"/>
    <col min="13571" max="13571" width="10.5546875" style="16" customWidth="1"/>
    <col min="13572" max="13572" width="36.88671875" style="16" customWidth="1"/>
    <col min="13573" max="13573" width="37.33203125" style="16" customWidth="1"/>
    <col min="13574" max="13574" width="5.109375" style="16" bestFit="1" customWidth="1"/>
    <col min="13575" max="13575" width="14.6640625" style="16" customWidth="1"/>
    <col min="13576" max="13577" width="4.88671875" style="16" customWidth="1"/>
    <col min="13578" max="13578" width="6.33203125" style="16" bestFit="1" customWidth="1"/>
    <col min="13579" max="13579" width="12" style="16" bestFit="1" customWidth="1"/>
    <col min="13580" max="13580" width="4.88671875" style="16" customWidth="1"/>
    <col min="13581" max="13581" width="8.6640625" style="16" bestFit="1" customWidth="1"/>
    <col min="13582" max="13823" width="9.109375" style="16"/>
    <col min="13824" max="13824" width="20" style="16" customWidth="1"/>
    <col min="13825" max="13825" width="104.109375" style="16" customWidth="1"/>
    <col min="13826" max="13826" width="9.6640625" style="16" customWidth="1"/>
    <col min="13827" max="13827" width="10.5546875" style="16" customWidth="1"/>
    <col min="13828" max="13828" width="36.88671875" style="16" customWidth="1"/>
    <col min="13829" max="13829" width="37.33203125" style="16" customWidth="1"/>
    <col min="13830" max="13830" width="5.109375" style="16" bestFit="1" customWidth="1"/>
    <col min="13831" max="13831" width="14.6640625" style="16" customWidth="1"/>
    <col min="13832" max="13833" width="4.88671875" style="16" customWidth="1"/>
    <col min="13834" max="13834" width="6.33203125" style="16" bestFit="1" customWidth="1"/>
    <col min="13835" max="13835" width="12" style="16" bestFit="1" customWidth="1"/>
    <col min="13836" max="13836" width="4.88671875" style="16" customWidth="1"/>
    <col min="13837" max="13837" width="8.6640625" style="16" bestFit="1" customWidth="1"/>
    <col min="13838" max="14079" width="9.109375" style="16"/>
    <col min="14080" max="14080" width="20" style="16" customWidth="1"/>
    <col min="14081" max="14081" width="104.109375" style="16" customWidth="1"/>
    <col min="14082" max="14082" width="9.6640625" style="16" customWidth="1"/>
    <col min="14083" max="14083" width="10.5546875" style="16" customWidth="1"/>
    <col min="14084" max="14084" width="36.88671875" style="16" customWidth="1"/>
    <col min="14085" max="14085" width="37.33203125" style="16" customWidth="1"/>
    <col min="14086" max="14086" width="5.109375" style="16" bestFit="1" customWidth="1"/>
    <col min="14087" max="14087" width="14.6640625" style="16" customWidth="1"/>
    <col min="14088" max="14089" width="4.88671875" style="16" customWidth="1"/>
    <col min="14090" max="14090" width="6.33203125" style="16" bestFit="1" customWidth="1"/>
    <col min="14091" max="14091" width="12" style="16" bestFit="1" customWidth="1"/>
    <col min="14092" max="14092" width="4.88671875" style="16" customWidth="1"/>
    <col min="14093" max="14093" width="8.6640625" style="16" bestFit="1" customWidth="1"/>
    <col min="14094" max="14335" width="9.109375" style="16"/>
    <col min="14336" max="14336" width="20" style="16" customWidth="1"/>
    <col min="14337" max="14337" width="104.109375" style="16" customWidth="1"/>
    <col min="14338" max="14338" width="9.6640625" style="16" customWidth="1"/>
    <col min="14339" max="14339" width="10.5546875" style="16" customWidth="1"/>
    <col min="14340" max="14340" width="36.88671875" style="16" customWidth="1"/>
    <col min="14341" max="14341" width="37.33203125" style="16" customWidth="1"/>
    <col min="14342" max="14342" width="5.109375" style="16" bestFit="1" customWidth="1"/>
    <col min="14343" max="14343" width="14.6640625" style="16" customWidth="1"/>
    <col min="14344" max="14345" width="4.88671875" style="16" customWidth="1"/>
    <col min="14346" max="14346" width="6.33203125" style="16" bestFit="1" customWidth="1"/>
    <col min="14347" max="14347" width="12" style="16" bestFit="1" customWidth="1"/>
    <col min="14348" max="14348" width="4.88671875" style="16" customWidth="1"/>
    <col min="14349" max="14349" width="8.6640625" style="16" bestFit="1" customWidth="1"/>
    <col min="14350" max="14591" width="9.109375" style="16"/>
    <col min="14592" max="14592" width="20" style="16" customWidth="1"/>
    <col min="14593" max="14593" width="104.109375" style="16" customWidth="1"/>
    <col min="14594" max="14594" width="9.6640625" style="16" customWidth="1"/>
    <col min="14595" max="14595" width="10.5546875" style="16" customWidth="1"/>
    <col min="14596" max="14596" width="36.88671875" style="16" customWidth="1"/>
    <col min="14597" max="14597" width="37.33203125" style="16" customWidth="1"/>
    <col min="14598" max="14598" width="5.109375" style="16" bestFit="1" customWidth="1"/>
    <col min="14599" max="14599" width="14.6640625" style="16" customWidth="1"/>
    <col min="14600" max="14601" width="4.88671875" style="16" customWidth="1"/>
    <col min="14602" max="14602" width="6.33203125" style="16" bestFit="1" customWidth="1"/>
    <col min="14603" max="14603" width="12" style="16" bestFit="1" customWidth="1"/>
    <col min="14604" max="14604" width="4.88671875" style="16" customWidth="1"/>
    <col min="14605" max="14605" width="8.6640625" style="16" bestFit="1" customWidth="1"/>
    <col min="14606" max="14847" width="9.109375" style="16"/>
    <col min="14848" max="14848" width="20" style="16" customWidth="1"/>
    <col min="14849" max="14849" width="104.109375" style="16" customWidth="1"/>
    <col min="14850" max="14850" width="9.6640625" style="16" customWidth="1"/>
    <col min="14851" max="14851" width="10.5546875" style="16" customWidth="1"/>
    <col min="14852" max="14852" width="36.88671875" style="16" customWidth="1"/>
    <col min="14853" max="14853" width="37.33203125" style="16" customWidth="1"/>
    <col min="14854" max="14854" width="5.109375" style="16" bestFit="1" customWidth="1"/>
    <col min="14855" max="14855" width="14.6640625" style="16" customWidth="1"/>
    <col min="14856" max="14857" width="4.88671875" style="16" customWidth="1"/>
    <col min="14858" max="14858" width="6.33203125" style="16" bestFit="1" customWidth="1"/>
    <col min="14859" max="14859" width="12" style="16" bestFit="1" customWidth="1"/>
    <col min="14860" max="14860" width="4.88671875" style="16" customWidth="1"/>
    <col min="14861" max="14861" width="8.6640625" style="16" bestFit="1" customWidth="1"/>
    <col min="14862" max="15103" width="9.109375" style="16"/>
    <col min="15104" max="15104" width="20" style="16" customWidth="1"/>
    <col min="15105" max="15105" width="104.109375" style="16" customWidth="1"/>
    <col min="15106" max="15106" width="9.6640625" style="16" customWidth="1"/>
    <col min="15107" max="15107" width="10.5546875" style="16" customWidth="1"/>
    <col min="15108" max="15108" width="36.88671875" style="16" customWidth="1"/>
    <col min="15109" max="15109" width="37.33203125" style="16" customWidth="1"/>
    <col min="15110" max="15110" width="5.109375" style="16" bestFit="1" customWidth="1"/>
    <col min="15111" max="15111" width="14.6640625" style="16" customWidth="1"/>
    <col min="15112" max="15113" width="4.88671875" style="16" customWidth="1"/>
    <col min="15114" max="15114" width="6.33203125" style="16" bestFit="1" customWidth="1"/>
    <col min="15115" max="15115" width="12" style="16" bestFit="1" customWidth="1"/>
    <col min="15116" max="15116" width="4.88671875" style="16" customWidth="1"/>
    <col min="15117" max="15117" width="8.6640625" style="16" bestFit="1" customWidth="1"/>
    <col min="15118" max="15359" width="9.109375" style="16"/>
    <col min="15360" max="15360" width="20" style="16" customWidth="1"/>
    <col min="15361" max="15361" width="104.109375" style="16" customWidth="1"/>
    <col min="15362" max="15362" width="9.6640625" style="16" customWidth="1"/>
    <col min="15363" max="15363" width="10.5546875" style="16" customWidth="1"/>
    <col min="15364" max="15364" width="36.88671875" style="16" customWidth="1"/>
    <col min="15365" max="15365" width="37.33203125" style="16" customWidth="1"/>
    <col min="15366" max="15366" width="5.109375" style="16" bestFit="1" customWidth="1"/>
    <col min="15367" max="15367" width="14.6640625" style="16" customWidth="1"/>
    <col min="15368" max="15369" width="4.88671875" style="16" customWidth="1"/>
    <col min="15370" max="15370" width="6.33203125" style="16" bestFit="1" customWidth="1"/>
    <col min="15371" max="15371" width="12" style="16" bestFit="1" customWidth="1"/>
    <col min="15372" max="15372" width="4.88671875" style="16" customWidth="1"/>
    <col min="15373" max="15373" width="8.6640625" style="16" bestFit="1" customWidth="1"/>
    <col min="15374" max="15615" width="9.109375" style="16"/>
    <col min="15616" max="15616" width="20" style="16" customWidth="1"/>
    <col min="15617" max="15617" width="104.109375" style="16" customWidth="1"/>
    <col min="15618" max="15618" width="9.6640625" style="16" customWidth="1"/>
    <col min="15619" max="15619" width="10.5546875" style="16" customWidth="1"/>
    <col min="15620" max="15620" width="36.88671875" style="16" customWidth="1"/>
    <col min="15621" max="15621" width="37.33203125" style="16" customWidth="1"/>
    <col min="15622" max="15622" width="5.109375" style="16" bestFit="1" customWidth="1"/>
    <col min="15623" max="15623" width="14.6640625" style="16" customWidth="1"/>
    <col min="15624" max="15625" width="4.88671875" style="16" customWidth="1"/>
    <col min="15626" max="15626" width="6.33203125" style="16" bestFit="1" customWidth="1"/>
    <col min="15627" max="15627" width="12" style="16" bestFit="1" customWidth="1"/>
    <col min="15628" max="15628" width="4.88671875" style="16" customWidth="1"/>
    <col min="15629" max="15629" width="8.6640625" style="16" bestFit="1" customWidth="1"/>
    <col min="15630" max="15871" width="9.109375" style="16"/>
    <col min="15872" max="15872" width="20" style="16" customWidth="1"/>
    <col min="15873" max="15873" width="104.109375" style="16" customWidth="1"/>
    <col min="15874" max="15874" width="9.6640625" style="16" customWidth="1"/>
    <col min="15875" max="15875" width="10.5546875" style="16" customWidth="1"/>
    <col min="15876" max="15876" width="36.88671875" style="16" customWidth="1"/>
    <col min="15877" max="15877" width="37.33203125" style="16" customWidth="1"/>
    <col min="15878" max="15878" width="5.109375" style="16" bestFit="1" customWidth="1"/>
    <col min="15879" max="15879" width="14.6640625" style="16" customWidth="1"/>
    <col min="15880" max="15881" width="4.88671875" style="16" customWidth="1"/>
    <col min="15882" max="15882" width="6.33203125" style="16" bestFit="1" customWidth="1"/>
    <col min="15883" max="15883" width="12" style="16" bestFit="1" customWidth="1"/>
    <col min="15884" max="15884" width="4.88671875" style="16" customWidth="1"/>
    <col min="15885" max="15885" width="8.6640625" style="16" bestFit="1" customWidth="1"/>
    <col min="15886" max="16127" width="9.109375" style="16"/>
    <col min="16128" max="16128" width="20" style="16" customWidth="1"/>
    <col min="16129" max="16129" width="104.109375" style="16" customWidth="1"/>
    <col min="16130" max="16130" width="9.6640625" style="16" customWidth="1"/>
    <col min="16131" max="16131" width="10.5546875" style="16" customWidth="1"/>
    <col min="16132" max="16132" width="36.88671875" style="16" customWidth="1"/>
    <col min="16133" max="16133" width="37.33203125" style="16" customWidth="1"/>
    <col min="16134" max="16134" width="5.109375" style="16" bestFit="1" customWidth="1"/>
    <col min="16135" max="16135" width="14.6640625" style="16" customWidth="1"/>
    <col min="16136" max="16137" width="4.88671875" style="16" customWidth="1"/>
    <col min="16138" max="16138" width="6.33203125" style="16" bestFit="1" customWidth="1"/>
    <col min="16139" max="16139" width="12" style="16" bestFit="1" customWidth="1"/>
    <col min="16140" max="16140" width="4.88671875" style="16" customWidth="1"/>
    <col min="16141" max="16141" width="8.6640625" style="16" bestFit="1" customWidth="1"/>
    <col min="16142" max="16382" width="9.109375" style="16"/>
    <col min="16383" max="16383" width="9.109375" style="16" customWidth="1"/>
    <col min="16384" max="16384" width="9.109375" style="16"/>
  </cols>
  <sheetData>
    <row r="1" spans="1:6" ht="15" customHeight="1">
      <c r="A1" s="279" t="s">
        <v>11</v>
      </c>
      <c r="B1" s="284" t="s">
        <v>82</v>
      </c>
      <c r="C1" s="284"/>
      <c r="D1" s="284"/>
      <c r="E1" s="284"/>
      <c r="F1" s="287" t="s">
        <v>460</v>
      </c>
    </row>
    <row r="2" spans="1:6" ht="15" customHeight="1">
      <c r="A2" s="279"/>
      <c r="B2" s="284"/>
      <c r="C2" s="284"/>
      <c r="D2" s="284"/>
      <c r="E2" s="284"/>
      <c r="F2" s="287"/>
    </row>
    <row r="3" spans="1:6" ht="15.75" customHeight="1">
      <c r="A3" s="279"/>
      <c r="B3" s="284"/>
      <c r="C3" s="284"/>
      <c r="D3" s="284"/>
      <c r="E3" s="284"/>
      <c r="F3" s="287"/>
    </row>
    <row r="4" spans="1:6" s="3" customFormat="1" ht="16.5" customHeight="1">
      <c r="A4" s="279"/>
      <c r="B4" s="284"/>
      <c r="C4" s="284"/>
      <c r="D4" s="284"/>
      <c r="E4" s="284"/>
      <c r="F4" s="287"/>
    </row>
    <row r="5" spans="1:6" s="79" customFormat="1" ht="32.25" customHeight="1">
      <c r="A5" s="266" t="s">
        <v>518</v>
      </c>
      <c r="B5" s="266"/>
      <c r="C5" s="266"/>
      <c r="D5" s="266"/>
      <c r="E5" s="266"/>
      <c r="F5" s="266"/>
    </row>
    <row r="6" spans="1:6" s="84" customFormat="1" ht="118.8">
      <c r="A6" s="109" t="s">
        <v>1</v>
      </c>
      <c r="B6" s="109" t="s">
        <v>2</v>
      </c>
      <c r="C6" s="109" t="s">
        <v>3</v>
      </c>
      <c r="D6" s="109" t="s">
        <v>15</v>
      </c>
      <c r="E6" s="110" t="s">
        <v>458</v>
      </c>
      <c r="F6" s="110" t="s">
        <v>459</v>
      </c>
    </row>
    <row r="7" spans="1:6" s="85" customFormat="1">
      <c r="A7" s="109"/>
      <c r="B7" s="109"/>
      <c r="C7" s="59" t="s">
        <v>4</v>
      </c>
      <c r="D7" s="59" t="s">
        <v>5</v>
      </c>
      <c r="E7" s="59" t="s">
        <v>6</v>
      </c>
      <c r="F7" s="59" t="s">
        <v>7</v>
      </c>
    </row>
    <row r="8" spans="1:6" s="89" customFormat="1" ht="21" customHeight="1">
      <c r="A8" s="184" t="s">
        <v>83</v>
      </c>
      <c r="B8" s="86" t="s">
        <v>84</v>
      </c>
      <c r="C8" s="87"/>
      <c r="D8" s="87"/>
      <c r="E8" s="88"/>
      <c r="F8" s="200"/>
    </row>
    <row r="9" spans="1:6" s="89" customFormat="1" ht="26.4">
      <c r="A9" s="184"/>
      <c r="B9" s="86" t="s">
        <v>85</v>
      </c>
      <c r="C9" s="87"/>
      <c r="D9" s="87"/>
      <c r="E9" s="90"/>
      <c r="F9" s="200"/>
    </row>
    <row r="10" spans="1:6" s="89" customFormat="1" ht="72">
      <c r="A10" s="184"/>
      <c r="B10" s="230" t="s">
        <v>86</v>
      </c>
      <c r="C10" s="87"/>
      <c r="D10" s="87"/>
      <c r="E10" s="90" t="s">
        <v>473</v>
      </c>
      <c r="F10" s="200"/>
    </row>
    <row r="11" spans="1:6" s="89" customFormat="1" ht="66">
      <c r="A11" s="184"/>
      <c r="B11" s="91" t="s">
        <v>87</v>
      </c>
      <c r="C11" s="87"/>
      <c r="D11" s="87"/>
      <c r="E11" s="90"/>
      <c r="F11" s="200"/>
    </row>
    <row r="12" spans="1:6" s="89" customFormat="1" ht="72.75" customHeight="1">
      <c r="A12" s="184"/>
      <c r="B12" s="92" t="s">
        <v>88</v>
      </c>
      <c r="C12" s="87"/>
      <c r="D12" s="87"/>
      <c r="E12" s="90"/>
      <c r="F12" s="200"/>
    </row>
    <row r="13" spans="1:6" s="89" customFormat="1" ht="36.75" customHeight="1">
      <c r="A13" s="184"/>
      <c r="B13" s="91" t="s">
        <v>89</v>
      </c>
      <c r="C13" s="87"/>
      <c r="D13" s="87"/>
      <c r="E13" s="90"/>
      <c r="F13" s="200"/>
    </row>
    <row r="14" spans="1:6" s="89" customFormat="1" ht="79.2">
      <c r="A14" s="184"/>
      <c r="B14" s="91" t="s">
        <v>90</v>
      </c>
      <c r="C14" s="87"/>
      <c r="D14" s="87"/>
      <c r="E14" s="90"/>
      <c r="F14" s="200"/>
    </row>
    <row r="15" spans="1:6" s="89" customFormat="1" ht="33.75" customHeight="1">
      <c r="A15" s="184"/>
      <c r="B15" s="91" t="s">
        <v>91</v>
      </c>
      <c r="C15" s="87"/>
      <c r="D15" s="87"/>
      <c r="E15" s="90"/>
      <c r="F15" s="200"/>
    </row>
    <row r="16" spans="1:6" s="89" customFormat="1" ht="28.5" customHeight="1">
      <c r="A16" s="184"/>
      <c r="B16" s="91" t="s">
        <v>92</v>
      </c>
      <c r="C16" s="87"/>
      <c r="D16" s="87"/>
      <c r="E16" s="90"/>
      <c r="F16" s="200"/>
    </row>
    <row r="17" spans="1:6" s="89" customFormat="1" ht="18.75" customHeight="1">
      <c r="A17" s="184"/>
      <c r="B17" s="91" t="s">
        <v>93</v>
      </c>
      <c r="C17" s="87"/>
      <c r="D17" s="87"/>
      <c r="E17" s="90"/>
      <c r="F17" s="200"/>
    </row>
    <row r="18" spans="1:6" s="89" customFormat="1" ht="21.75" customHeight="1">
      <c r="A18" s="184"/>
      <c r="B18" s="91" t="s">
        <v>94</v>
      </c>
      <c r="C18" s="87"/>
      <c r="D18" s="87"/>
      <c r="E18" s="90"/>
      <c r="F18" s="200"/>
    </row>
    <row r="19" spans="1:6" s="89" customFormat="1" ht="45" customHeight="1">
      <c r="A19" s="184"/>
      <c r="B19" s="91" t="s">
        <v>95</v>
      </c>
      <c r="C19" s="87"/>
      <c r="D19" s="87"/>
      <c r="E19" s="90"/>
      <c r="F19" s="93" t="s">
        <v>473</v>
      </c>
    </row>
    <row r="20" spans="1:6" s="89" customFormat="1" ht="66.75" customHeight="1">
      <c r="A20" s="184"/>
      <c r="B20" s="91" t="s">
        <v>96</v>
      </c>
      <c r="C20" s="87"/>
      <c r="D20" s="87"/>
      <c r="E20" s="90"/>
      <c r="F20" s="200"/>
    </row>
    <row r="21" spans="1:6" s="89" customFormat="1" ht="36.75" customHeight="1">
      <c r="A21" s="184"/>
      <c r="B21" s="91" t="s">
        <v>97</v>
      </c>
      <c r="C21" s="87"/>
      <c r="D21" s="87"/>
      <c r="E21" s="90"/>
      <c r="F21" s="200"/>
    </row>
    <row r="22" spans="1:6" s="89" customFormat="1" ht="24.75" customHeight="1">
      <c r="A22" s="184"/>
      <c r="B22" s="91" t="s">
        <v>98</v>
      </c>
      <c r="C22" s="87"/>
      <c r="D22" s="87"/>
      <c r="E22" s="90"/>
      <c r="F22" s="200"/>
    </row>
    <row r="23" spans="1:6" s="89" customFormat="1" ht="48" customHeight="1">
      <c r="A23" s="184"/>
      <c r="B23" s="91" t="s">
        <v>99</v>
      </c>
      <c r="C23" s="87"/>
      <c r="D23" s="87"/>
      <c r="E23" s="90"/>
      <c r="F23" s="200"/>
    </row>
    <row r="24" spans="1:6" s="89" customFormat="1" ht="36.75" customHeight="1">
      <c r="A24" s="184"/>
      <c r="B24" s="91" t="s">
        <v>100</v>
      </c>
      <c r="C24" s="87"/>
      <c r="D24" s="87"/>
      <c r="E24" s="94"/>
      <c r="F24" s="200"/>
    </row>
    <row r="25" spans="1:6" s="89" customFormat="1" ht="20.100000000000001" customHeight="1">
      <c r="A25" s="120" t="s">
        <v>543</v>
      </c>
      <c r="B25" s="118" t="s">
        <v>523</v>
      </c>
      <c r="C25" s="119" t="s">
        <v>13</v>
      </c>
      <c r="D25" s="120">
        <v>4</v>
      </c>
      <c r="E25" s="121">
        <v>0</v>
      </c>
      <c r="F25" s="121">
        <f>E25*D25</f>
        <v>0</v>
      </c>
    </row>
    <row r="26" spans="1:6" s="89" customFormat="1" ht="20.100000000000001" customHeight="1">
      <c r="A26" s="120" t="s">
        <v>540</v>
      </c>
      <c r="B26" s="118" t="s">
        <v>524</v>
      </c>
      <c r="C26" s="119" t="s">
        <v>13</v>
      </c>
      <c r="D26" s="120">
        <v>2</v>
      </c>
      <c r="E26" s="121">
        <v>0</v>
      </c>
      <c r="F26" s="121">
        <f t="shared" ref="F26:F89" si="0">E26*D26</f>
        <v>0</v>
      </c>
    </row>
    <row r="27" spans="1:6" s="85" customFormat="1" ht="18.75" customHeight="1">
      <c r="A27" s="120" t="s">
        <v>541</v>
      </c>
      <c r="B27" s="118" t="s">
        <v>102</v>
      </c>
      <c r="C27" s="119" t="s">
        <v>13</v>
      </c>
      <c r="D27" s="120">
        <v>60</v>
      </c>
      <c r="E27" s="121">
        <v>0</v>
      </c>
      <c r="F27" s="121">
        <f t="shared" si="0"/>
        <v>0</v>
      </c>
    </row>
    <row r="28" spans="1:6" s="85" customFormat="1" ht="18.75" customHeight="1">
      <c r="A28" s="120" t="s">
        <v>542</v>
      </c>
      <c r="B28" s="118" t="s">
        <v>104</v>
      </c>
      <c r="C28" s="119" t="s">
        <v>13</v>
      </c>
      <c r="D28" s="120">
        <v>70</v>
      </c>
      <c r="E28" s="121">
        <v>0</v>
      </c>
      <c r="F28" s="121">
        <f t="shared" si="0"/>
        <v>0</v>
      </c>
    </row>
    <row r="29" spans="1:6" s="85" customFormat="1" ht="18.75" customHeight="1">
      <c r="A29" s="120" t="s">
        <v>101</v>
      </c>
      <c r="B29" s="118" t="s">
        <v>519</v>
      </c>
      <c r="C29" s="119" t="s">
        <v>13</v>
      </c>
      <c r="D29" s="120">
        <v>3</v>
      </c>
      <c r="E29" s="121">
        <v>0</v>
      </c>
      <c r="F29" s="121">
        <f t="shared" si="0"/>
        <v>0</v>
      </c>
    </row>
    <row r="30" spans="1:6" s="85" customFormat="1" ht="18.75" customHeight="1">
      <c r="A30" s="120" t="s">
        <v>103</v>
      </c>
      <c r="B30" s="118" t="s">
        <v>105</v>
      </c>
      <c r="C30" s="119" t="s">
        <v>13</v>
      </c>
      <c r="D30" s="120">
        <v>3</v>
      </c>
      <c r="E30" s="121">
        <v>0</v>
      </c>
      <c r="F30" s="121">
        <f t="shared" si="0"/>
        <v>0</v>
      </c>
    </row>
    <row r="31" spans="1:6" s="85" customFormat="1" ht="47.25" customHeight="1">
      <c r="A31" s="120"/>
      <c r="B31" s="127" t="s">
        <v>106</v>
      </c>
      <c r="C31" s="119"/>
      <c r="D31" s="120"/>
      <c r="E31" s="121" t="s">
        <v>473</v>
      </c>
      <c r="F31" s="121" t="s">
        <v>473</v>
      </c>
    </row>
    <row r="32" spans="1:6" s="85" customFormat="1" ht="21" customHeight="1">
      <c r="A32" s="201" t="s">
        <v>107</v>
      </c>
      <c r="B32" s="122" t="s">
        <v>108</v>
      </c>
      <c r="C32" s="119"/>
      <c r="D32" s="120"/>
      <c r="E32" s="121" t="s">
        <v>473</v>
      </c>
      <c r="F32" s="121" t="s">
        <v>473</v>
      </c>
    </row>
    <row r="33" spans="1:6" s="85" customFormat="1" ht="31.5" customHeight="1">
      <c r="A33" s="120"/>
      <c r="B33" s="202" t="s">
        <v>109</v>
      </c>
      <c r="C33" s="119"/>
      <c r="D33" s="124"/>
      <c r="E33" s="121" t="s">
        <v>473</v>
      </c>
      <c r="F33" s="121" t="s">
        <v>473</v>
      </c>
    </row>
    <row r="34" spans="1:6" s="85" customFormat="1" ht="24.9" customHeight="1">
      <c r="A34" s="120" t="s">
        <v>544</v>
      </c>
      <c r="B34" s="118" t="s">
        <v>515</v>
      </c>
      <c r="C34" s="125" t="s">
        <v>12</v>
      </c>
      <c r="D34" s="120">
        <v>38</v>
      </c>
      <c r="E34" s="121">
        <v>0</v>
      </c>
      <c r="F34" s="121">
        <f t="shared" si="0"/>
        <v>0</v>
      </c>
    </row>
    <row r="35" spans="1:6" s="85" customFormat="1" ht="24.9" customHeight="1">
      <c r="A35" s="120" t="s">
        <v>545</v>
      </c>
      <c r="B35" s="118" t="s">
        <v>521</v>
      </c>
      <c r="C35" s="125" t="s">
        <v>12</v>
      </c>
      <c r="D35" s="124">
        <v>5</v>
      </c>
      <c r="E35" s="121">
        <v>0</v>
      </c>
      <c r="F35" s="121">
        <f t="shared" si="0"/>
        <v>0</v>
      </c>
    </row>
    <row r="36" spans="1:6" s="85" customFormat="1" ht="24.9" customHeight="1">
      <c r="A36" s="120" t="s">
        <v>546</v>
      </c>
      <c r="B36" s="118" t="s">
        <v>522</v>
      </c>
      <c r="C36" s="125" t="s">
        <v>12</v>
      </c>
      <c r="D36" s="124">
        <v>6</v>
      </c>
      <c r="E36" s="121">
        <v>0</v>
      </c>
      <c r="F36" s="121">
        <f t="shared" si="0"/>
        <v>0</v>
      </c>
    </row>
    <row r="37" spans="1:6" s="85" customFormat="1" ht="48" customHeight="1">
      <c r="A37" s="201" t="s">
        <v>110</v>
      </c>
      <c r="B37" s="202" t="s">
        <v>111</v>
      </c>
      <c r="C37" s="119"/>
      <c r="D37" s="120"/>
      <c r="E37" s="121" t="s">
        <v>473</v>
      </c>
      <c r="F37" s="121" t="s">
        <v>473</v>
      </c>
    </row>
    <row r="38" spans="1:6" s="85" customFormat="1" ht="21.75" customHeight="1">
      <c r="A38" s="120" t="s">
        <v>547</v>
      </c>
      <c r="B38" s="118" t="s">
        <v>520</v>
      </c>
      <c r="C38" s="125" t="s">
        <v>12</v>
      </c>
      <c r="D38" s="120">
        <v>1</v>
      </c>
      <c r="E38" s="121">
        <v>0</v>
      </c>
      <c r="F38" s="121">
        <f t="shared" si="0"/>
        <v>0</v>
      </c>
    </row>
    <row r="39" spans="1:6" s="85" customFormat="1" ht="24.9" customHeight="1">
      <c r="A39" s="120" t="s">
        <v>548</v>
      </c>
      <c r="B39" s="118" t="s">
        <v>513</v>
      </c>
      <c r="C39" s="125" t="s">
        <v>12</v>
      </c>
      <c r="D39" s="120">
        <v>5</v>
      </c>
      <c r="E39" s="121">
        <v>0</v>
      </c>
      <c r="F39" s="121">
        <f t="shared" si="0"/>
        <v>0</v>
      </c>
    </row>
    <row r="40" spans="1:6" s="85" customFormat="1" ht="24.9" customHeight="1">
      <c r="A40" s="120" t="s">
        <v>549</v>
      </c>
      <c r="B40" s="118" t="s">
        <v>514</v>
      </c>
      <c r="C40" s="125" t="s">
        <v>12</v>
      </c>
      <c r="D40" s="120">
        <v>18</v>
      </c>
      <c r="E40" s="121">
        <v>0</v>
      </c>
      <c r="F40" s="121">
        <f t="shared" si="0"/>
        <v>0</v>
      </c>
    </row>
    <row r="41" spans="1:6" s="85" customFormat="1" ht="24.9" customHeight="1">
      <c r="A41" s="120" t="s">
        <v>112</v>
      </c>
      <c r="B41" s="118" t="s">
        <v>522</v>
      </c>
      <c r="C41" s="125" t="s">
        <v>12</v>
      </c>
      <c r="D41" s="120">
        <f>11</f>
        <v>11</v>
      </c>
      <c r="E41" s="121">
        <v>0</v>
      </c>
      <c r="F41" s="121">
        <f t="shared" si="0"/>
        <v>0</v>
      </c>
    </row>
    <row r="42" spans="1:6" s="85" customFormat="1" ht="24.9" customHeight="1">
      <c r="A42" s="201" t="s">
        <v>113</v>
      </c>
      <c r="B42" s="203" t="s">
        <v>114</v>
      </c>
      <c r="C42" s="119"/>
      <c r="D42" s="120"/>
      <c r="E42" s="121" t="s">
        <v>473</v>
      </c>
      <c r="F42" s="121" t="s">
        <v>473</v>
      </c>
    </row>
    <row r="43" spans="1:6" s="85" customFormat="1" ht="24.9" customHeight="1">
      <c r="A43" s="120" t="s">
        <v>115</v>
      </c>
      <c r="B43" s="118" t="s">
        <v>583</v>
      </c>
      <c r="C43" s="125" t="s">
        <v>12</v>
      </c>
      <c r="D43" s="120">
        <v>1</v>
      </c>
      <c r="E43" s="121">
        <v>0</v>
      </c>
      <c r="F43" s="121">
        <f t="shared" si="0"/>
        <v>0</v>
      </c>
    </row>
    <row r="44" spans="1:6" s="85" customFormat="1" ht="27" customHeight="1">
      <c r="A44" s="204" t="s">
        <v>116</v>
      </c>
      <c r="B44" s="122" t="s">
        <v>117</v>
      </c>
      <c r="C44" s="126"/>
      <c r="D44" s="126"/>
      <c r="E44" s="121">
        <v>0</v>
      </c>
      <c r="F44" s="121">
        <f t="shared" si="0"/>
        <v>0</v>
      </c>
    </row>
    <row r="45" spans="1:6" s="85" customFormat="1" ht="48.75" customHeight="1">
      <c r="A45" s="204"/>
      <c r="B45" s="127" t="s">
        <v>118</v>
      </c>
      <c r="C45" s="126"/>
      <c r="D45" s="126"/>
      <c r="E45" s="121">
        <v>0</v>
      </c>
      <c r="F45" s="121">
        <f t="shared" si="0"/>
        <v>0</v>
      </c>
    </row>
    <row r="46" spans="1:6" s="85" customFormat="1" ht="36" customHeight="1">
      <c r="A46" s="204"/>
      <c r="B46" s="127" t="s">
        <v>119</v>
      </c>
      <c r="C46" s="126"/>
      <c r="D46" s="126"/>
      <c r="E46" s="121">
        <v>0</v>
      </c>
      <c r="F46" s="121">
        <f t="shared" si="0"/>
        <v>0</v>
      </c>
    </row>
    <row r="47" spans="1:6" s="85" customFormat="1" ht="25.5" customHeight="1">
      <c r="A47" s="204" t="s">
        <v>120</v>
      </c>
      <c r="B47" s="122" t="s">
        <v>122</v>
      </c>
      <c r="C47" s="126"/>
      <c r="D47" s="126"/>
      <c r="E47" s="121" t="s">
        <v>473</v>
      </c>
      <c r="F47" s="121" t="s">
        <v>473</v>
      </c>
    </row>
    <row r="48" spans="1:6" s="85" customFormat="1">
      <c r="A48" s="204" t="s">
        <v>121</v>
      </c>
      <c r="B48" s="205" t="s">
        <v>579</v>
      </c>
      <c r="C48" s="128"/>
      <c r="D48" s="120"/>
      <c r="E48" s="121">
        <v>0</v>
      </c>
      <c r="F48" s="121">
        <f t="shared" si="0"/>
        <v>0</v>
      </c>
    </row>
    <row r="49" spans="1:6" s="85" customFormat="1" ht="26.4">
      <c r="A49" s="126" t="s">
        <v>589</v>
      </c>
      <c r="B49" s="139" t="s">
        <v>578</v>
      </c>
      <c r="C49" s="128" t="s">
        <v>12</v>
      </c>
      <c r="D49" s="120">
        <v>38</v>
      </c>
      <c r="E49" s="121">
        <v>0</v>
      </c>
      <c r="F49" s="121">
        <f t="shared" si="0"/>
        <v>0</v>
      </c>
    </row>
    <row r="50" spans="1:6" s="85" customFormat="1" ht="26.4">
      <c r="A50" s="126" t="s">
        <v>590</v>
      </c>
      <c r="B50" s="139" t="s">
        <v>577</v>
      </c>
      <c r="C50" s="128" t="s">
        <v>12</v>
      </c>
      <c r="D50" s="120">
        <v>18</v>
      </c>
      <c r="E50" s="121">
        <v>0</v>
      </c>
      <c r="F50" s="121">
        <f t="shared" si="0"/>
        <v>0</v>
      </c>
    </row>
    <row r="51" spans="1:6" s="85" customFormat="1" ht="26.4">
      <c r="A51" s="126" t="s">
        <v>591</v>
      </c>
      <c r="B51" s="139" t="s">
        <v>436</v>
      </c>
      <c r="C51" s="128" t="s">
        <v>12</v>
      </c>
      <c r="D51" s="120">
        <v>11</v>
      </c>
      <c r="E51" s="121">
        <v>0</v>
      </c>
      <c r="F51" s="121">
        <f t="shared" si="0"/>
        <v>0</v>
      </c>
    </row>
    <row r="52" spans="1:6" s="85" customFormat="1" ht="26.4">
      <c r="A52" s="126" t="s">
        <v>592</v>
      </c>
      <c r="B52" s="139" t="s">
        <v>437</v>
      </c>
      <c r="C52" s="128" t="s">
        <v>12</v>
      </c>
      <c r="D52" s="120">
        <v>5</v>
      </c>
      <c r="E52" s="121">
        <v>0</v>
      </c>
      <c r="F52" s="121">
        <f t="shared" si="0"/>
        <v>0</v>
      </c>
    </row>
    <row r="53" spans="1:6" s="85" customFormat="1" ht="24" customHeight="1">
      <c r="A53" s="204" t="s">
        <v>123</v>
      </c>
      <c r="B53" s="138" t="s">
        <v>126</v>
      </c>
      <c r="C53" s="128"/>
      <c r="D53" s="120"/>
      <c r="E53" s="121">
        <v>0</v>
      </c>
      <c r="F53" s="121">
        <f t="shared" si="0"/>
        <v>0</v>
      </c>
    </row>
    <row r="54" spans="1:6" s="85" customFormat="1" ht="24" customHeight="1">
      <c r="A54" s="126" t="s">
        <v>124</v>
      </c>
      <c r="B54" s="129" t="s">
        <v>525</v>
      </c>
      <c r="C54" s="128" t="s">
        <v>12</v>
      </c>
      <c r="D54" s="120">
        <v>10</v>
      </c>
      <c r="E54" s="121">
        <v>0</v>
      </c>
      <c r="F54" s="121">
        <f t="shared" si="0"/>
        <v>0</v>
      </c>
    </row>
    <row r="55" spans="1:6" s="85" customFormat="1" ht="21.75" customHeight="1">
      <c r="A55" s="204" t="s">
        <v>125</v>
      </c>
      <c r="B55" s="138" t="s">
        <v>129</v>
      </c>
      <c r="C55" s="128"/>
      <c r="D55" s="120"/>
      <c r="E55" s="121" t="s">
        <v>473</v>
      </c>
      <c r="F55" s="121" t="s">
        <v>473</v>
      </c>
    </row>
    <row r="56" spans="1:6" s="85" customFormat="1" ht="22.5" customHeight="1">
      <c r="A56" s="204" t="s">
        <v>127</v>
      </c>
      <c r="B56" s="205" t="s">
        <v>131</v>
      </c>
      <c r="C56" s="128"/>
      <c r="D56" s="120"/>
      <c r="E56" s="121">
        <v>0</v>
      </c>
      <c r="F56" s="121">
        <f t="shared" si="0"/>
        <v>0</v>
      </c>
    </row>
    <row r="57" spans="1:6" s="85" customFormat="1" ht="26.4">
      <c r="A57" s="126" t="s">
        <v>593</v>
      </c>
      <c r="B57" s="139" t="s">
        <v>526</v>
      </c>
      <c r="C57" s="128" t="s">
        <v>12</v>
      </c>
      <c r="D57" s="120">
        <v>40</v>
      </c>
      <c r="E57" s="121">
        <v>0</v>
      </c>
      <c r="F57" s="121">
        <f t="shared" si="0"/>
        <v>0</v>
      </c>
    </row>
    <row r="58" spans="1:6" s="85" customFormat="1" ht="23.25" customHeight="1">
      <c r="A58" s="126" t="s">
        <v>594</v>
      </c>
      <c r="B58" s="139" t="s">
        <v>438</v>
      </c>
      <c r="C58" s="128" t="s">
        <v>12</v>
      </c>
      <c r="D58" s="120">
        <v>10</v>
      </c>
      <c r="E58" s="121">
        <v>0</v>
      </c>
      <c r="F58" s="121">
        <f t="shared" si="0"/>
        <v>0</v>
      </c>
    </row>
    <row r="59" spans="1:6" s="85" customFormat="1" ht="21.75" customHeight="1">
      <c r="A59" s="126" t="s">
        <v>595</v>
      </c>
      <c r="B59" s="139" t="s">
        <v>439</v>
      </c>
      <c r="C59" s="128" t="s">
        <v>12</v>
      </c>
      <c r="D59" s="120">
        <v>12</v>
      </c>
      <c r="E59" s="121">
        <v>0</v>
      </c>
      <c r="F59" s="121">
        <f t="shared" si="0"/>
        <v>0</v>
      </c>
    </row>
    <row r="60" spans="1:6" s="85" customFormat="1" ht="21" customHeight="1">
      <c r="A60" s="204" t="s">
        <v>128</v>
      </c>
      <c r="B60" s="205" t="s">
        <v>133</v>
      </c>
      <c r="C60" s="128"/>
      <c r="D60" s="120"/>
      <c r="E60" s="121">
        <v>0</v>
      </c>
      <c r="F60" s="121">
        <f t="shared" si="0"/>
        <v>0</v>
      </c>
    </row>
    <row r="61" spans="1:6" s="85" customFormat="1" ht="21" customHeight="1">
      <c r="A61" s="126" t="s">
        <v>550</v>
      </c>
      <c r="B61" s="139" t="s">
        <v>527</v>
      </c>
      <c r="C61" s="128" t="s">
        <v>12</v>
      </c>
      <c r="D61" s="120">
        <v>10</v>
      </c>
      <c r="E61" s="121">
        <v>0</v>
      </c>
      <c r="F61" s="121">
        <f t="shared" si="0"/>
        <v>0</v>
      </c>
    </row>
    <row r="62" spans="1:6" s="85" customFormat="1" ht="27.75" customHeight="1">
      <c r="A62" s="204" t="s">
        <v>130</v>
      </c>
      <c r="B62" s="138" t="s">
        <v>135</v>
      </c>
      <c r="C62" s="128"/>
      <c r="D62" s="120"/>
      <c r="E62" s="121" t="s">
        <v>473</v>
      </c>
      <c r="F62" s="121" t="s">
        <v>473</v>
      </c>
    </row>
    <row r="63" spans="1:6" s="85" customFormat="1" ht="34.5" customHeight="1">
      <c r="A63" s="204" t="s">
        <v>132</v>
      </c>
      <c r="B63" s="138" t="s">
        <v>501</v>
      </c>
      <c r="C63" s="128"/>
      <c r="D63" s="120"/>
      <c r="E63" s="121">
        <v>0</v>
      </c>
      <c r="F63" s="121">
        <f t="shared" si="0"/>
        <v>0</v>
      </c>
    </row>
    <row r="64" spans="1:6" s="85" customFormat="1" ht="34.5" customHeight="1">
      <c r="A64" s="126" t="s">
        <v>596</v>
      </c>
      <c r="B64" s="206" t="s">
        <v>528</v>
      </c>
      <c r="C64" s="128" t="s">
        <v>12</v>
      </c>
      <c r="D64" s="120">
        <v>22</v>
      </c>
      <c r="E64" s="121">
        <v>0</v>
      </c>
      <c r="F64" s="121">
        <f t="shared" si="0"/>
        <v>0</v>
      </c>
    </row>
    <row r="65" spans="1:6" s="85" customFormat="1" ht="27.75" customHeight="1">
      <c r="A65" s="204" t="s">
        <v>134</v>
      </c>
      <c r="B65" s="138" t="s">
        <v>139</v>
      </c>
      <c r="C65" s="128"/>
      <c r="D65" s="120"/>
      <c r="E65" s="121">
        <v>0</v>
      </c>
      <c r="F65" s="121">
        <f t="shared" si="0"/>
        <v>0</v>
      </c>
    </row>
    <row r="66" spans="1:6" s="85" customFormat="1" ht="29.25" customHeight="1">
      <c r="A66" s="126" t="s">
        <v>551</v>
      </c>
      <c r="B66" s="206" t="s">
        <v>141</v>
      </c>
      <c r="C66" s="128" t="s">
        <v>12</v>
      </c>
      <c r="D66" s="120">
        <v>4</v>
      </c>
      <c r="E66" s="121">
        <v>0</v>
      </c>
      <c r="F66" s="121">
        <f t="shared" si="0"/>
        <v>0</v>
      </c>
    </row>
    <row r="67" spans="1:6" s="85" customFormat="1" ht="27.75" customHeight="1">
      <c r="A67" s="204" t="s">
        <v>136</v>
      </c>
      <c r="B67" s="138" t="s">
        <v>143</v>
      </c>
      <c r="C67" s="128"/>
      <c r="D67" s="120"/>
      <c r="E67" s="121">
        <v>0</v>
      </c>
      <c r="F67" s="121">
        <f t="shared" si="0"/>
        <v>0</v>
      </c>
    </row>
    <row r="68" spans="1:6" s="85" customFormat="1" ht="34.5" customHeight="1">
      <c r="A68" s="126" t="s">
        <v>137</v>
      </c>
      <c r="B68" s="206" t="s">
        <v>529</v>
      </c>
      <c r="C68" s="128" t="s">
        <v>12</v>
      </c>
      <c r="D68" s="120">
        <v>18</v>
      </c>
      <c r="E68" s="121">
        <v>0</v>
      </c>
      <c r="F68" s="121">
        <f t="shared" si="0"/>
        <v>0</v>
      </c>
    </row>
    <row r="69" spans="1:6" s="85" customFormat="1" ht="29.25" customHeight="1">
      <c r="A69" s="204" t="s">
        <v>138</v>
      </c>
      <c r="B69" s="233" t="s">
        <v>530</v>
      </c>
      <c r="C69" s="128"/>
      <c r="D69" s="120"/>
      <c r="E69" s="121" t="s">
        <v>473</v>
      </c>
      <c r="F69" s="121" t="s">
        <v>473</v>
      </c>
    </row>
    <row r="70" spans="1:6" s="85" customFormat="1" ht="27.75" customHeight="1">
      <c r="A70" s="126" t="s">
        <v>140</v>
      </c>
      <c r="B70" s="206" t="s">
        <v>531</v>
      </c>
      <c r="C70" s="128" t="s">
        <v>12</v>
      </c>
      <c r="D70" s="120">
        <v>2</v>
      </c>
      <c r="E70" s="121">
        <v>0</v>
      </c>
      <c r="F70" s="121">
        <f t="shared" si="0"/>
        <v>0</v>
      </c>
    </row>
    <row r="71" spans="1:6" s="85" customFormat="1" ht="27.75" customHeight="1">
      <c r="A71" s="126" t="s">
        <v>597</v>
      </c>
      <c r="B71" s="206" t="s">
        <v>532</v>
      </c>
      <c r="C71" s="128" t="s">
        <v>12</v>
      </c>
      <c r="D71" s="120">
        <v>8</v>
      </c>
      <c r="E71" s="121">
        <v>0</v>
      </c>
      <c r="F71" s="121">
        <f t="shared" si="0"/>
        <v>0</v>
      </c>
    </row>
    <row r="72" spans="1:6" s="85" customFormat="1" ht="34.5" customHeight="1">
      <c r="A72" s="204" t="s">
        <v>142</v>
      </c>
      <c r="B72" s="202" t="s">
        <v>147</v>
      </c>
      <c r="C72" s="128"/>
      <c r="D72" s="120"/>
      <c r="E72" s="121" t="s">
        <v>473</v>
      </c>
      <c r="F72" s="121" t="s">
        <v>473</v>
      </c>
    </row>
    <row r="73" spans="1:6" s="85" customFormat="1" ht="27.75" customHeight="1">
      <c r="A73" s="126" t="s">
        <v>144</v>
      </c>
      <c r="B73" s="206" t="s">
        <v>148</v>
      </c>
      <c r="C73" s="128" t="s">
        <v>12</v>
      </c>
      <c r="D73" s="120">
        <v>2</v>
      </c>
      <c r="E73" s="121">
        <v>0</v>
      </c>
      <c r="F73" s="121">
        <f t="shared" si="0"/>
        <v>0</v>
      </c>
    </row>
    <row r="74" spans="1:6" s="85" customFormat="1" ht="27.75" customHeight="1">
      <c r="A74" s="126" t="s">
        <v>145</v>
      </c>
      <c r="B74" s="206" t="s">
        <v>533</v>
      </c>
      <c r="C74" s="128" t="s">
        <v>12</v>
      </c>
      <c r="D74" s="120">
        <v>10</v>
      </c>
      <c r="E74" s="121">
        <v>0</v>
      </c>
      <c r="F74" s="121">
        <f t="shared" si="0"/>
        <v>0</v>
      </c>
    </row>
    <row r="75" spans="1:6" s="85" customFormat="1" ht="27.75" customHeight="1">
      <c r="A75" s="204" t="s">
        <v>598</v>
      </c>
      <c r="B75" s="138" t="s">
        <v>198</v>
      </c>
      <c r="C75" s="128"/>
      <c r="D75" s="120"/>
      <c r="E75" s="121" t="s">
        <v>473</v>
      </c>
      <c r="F75" s="121" t="s">
        <v>473</v>
      </c>
    </row>
    <row r="76" spans="1:6" s="85" customFormat="1" ht="66" customHeight="1">
      <c r="A76" s="131" t="s">
        <v>475</v>
      </c>
      <c r="B76" s="118" t="s">
        <v>199</v>
      </c>
      <c r="C76" s="128"/>
      <c r="D76" s="120"/>
      <c r="E76" s="121" t="s">
        <v>473</v>
      </c>
      <c r="F76" s="121" t="s">
        <v>473</v>
      </c>
    </row>
    <row r="77" spans="1:6" s="85" customFormat="1" ht="27.75" customHeight="1">
      <c r="A77" s="131" t="s">
        <v>146</v>
      </c>
      <c r="B77" s="130" t="s">
        <v>201</v>
      </c>
      <c r="C77" s="131" t="s">
        <v>8</v>
      </c>
      <c r="D77" s="131">
        <v>2</v>
      </c>
      <c r="E77" s="121">
        <v>0</v>
      </c>
      <c r="F77" s="121">
        <f t="shared" si="0"/>
        <v>0</v>
      </c>
    </row>
    <row r="78" spans="1:6" s="89" customFormat="1" ht="21.75" customHeight="1">
      <c r="A78" s="247" t="s">
        <v>149</v>
      </c>
      <c r="B78" s="137" t="s">
        <v>150</v>
      </c>
      <c r="C78" s="120"/>
      <c r="D78" s="120"/>
      <c r="E78" s="121" t="s">
        <v>473</v>
      </c>
      <c r="F78" s="121" t="s">
        <v>473</v>
      </c>
    </row>
    <row r="79" spans="1:6" s="89" customFormat="1" ht="92.4">
      <c r="A79" s="201"/>
      <c r="B79" s="118" t="s">
        <v>151</v>
      </c>
      <c r="C79" s="120"/>
      <c r="D79" s="120"/>
      <c r="E79" s="121" t="s">
        <v>473</v>
      </c>
      <c r="F79" s="121" t="s">
        <v>473</v>
      </c>
    </row>
    <row r="80" spans="1:6" s="95" customFormat="1" ht="19.5" customHeight="1">
      <c r="A80" s="120" t="s">
        <v>152</v>
      </c>
      <c r="B80" s="118" t="s">
        <v>153</v>
      </c>
      <c r="C80" s="120" t="s">
        <v>154</v>
      </c>
      <c r="D80" s="120">
        <v>130</v>
      </c>
      <c r="E80" s="121">
        <v>0</v>
      </c>
      <c r="F80" s="121">
        <f t="shared" si="0"/>
        <v>0</v>
      </c>
    </row>
    <row r="81" spans="1:6" s="95" customFormat="1" ht="19.5" customHeight="1">
      <c r="A81" s="120" t="s">
        <v>155</v>
      </c>
      <c r="B81" s="118" t="s">
        <v>156</v>
      </c>
      <c r="C81" s="120" t="s">
        <v>154</v>
      </c>
      <c r="D81" s="120">
        <v>30</v>
      </c>
      <c r="E81" s="121">
        <v>0</v>
      </c>
      <c r="F81" s="121">
        <f t="shared" si="0"/>
        <v>0</v>
      </c>
    </row>
    <row r="82" spans="1:6" s="89" customFormat="1" ht="19.5" customHeight="1">
      <c r="A82" s="120" t="s">
        <v>476</v>
      </c>
      <c r="B82" s="118" t="s">
        <v>158</v>
      </c>
      <c r="C82" s="120" t="s">
        <v>154</v>
      </c>
      <c r="D82" s="120">
        <v>2</v>
      </c>
      <c r="E82" s="121">
        <v>0</v>
      </c>
      <c r="F82" s="121">
        <f t="shared" si="0"/>
        <v>0</v>
      </c>
    </row>
    <row r="83" spans="1:6" s="89" customFormat="1" ht="19.5" customHeight="1">
      <c r="A83" s="120" t="s">
        <v>157</v>
      </c>
      <c r="B83" s="118" t="s">
        <v>159</v>
      </c>
      <c r="C83" s="120" t="s">
        <v>154</v>
      </c>
      <c r="D83" s="120">
        <v>6</v>
      </c>
      <c r="E83" s="121">
        <v>0</v>
      </c>
      <c r="F83" s="121">
        <f t="shared" si="0"/>
        <v>0</v>
      </c>
    </row>
    <row r="84" spans="1:6" s="89" customFormat="1" ht="42.75" customHeight="1">
      <c r="A84" s="207" t="s">
        <v>160</v>
      </c>
      <c r="B84" s="134" t="s">
        <v>209</v>
      </c>
      <c r="C84" s="131"/>
      <c r="D84" s="135"/>
      <c r="E84" s="121" t="s">
        <v>473</v>
      </c>
      <c r="F84" s="121" t="s">
        <v>473</v>
      </c>
    </row>
    <row r="85" spans="1:6" s="89" customFormat="1" ht="123.75" customHeight="1">
      <c r="A85" s="135"/>
      <c r="B85" s="136" t="s">
        <v>194</v>
      </c>
      <c r="C85" s="131" t="s">
        <v>195</v>
      </c>
      <c r="D85" s="135">
        <v>10</v>
      </c>
      <c r="E85" s="121">
        <v>0</v>
      </c>
      <c r="F85" s="121">
        <f t="shared" si="0"/>
        <v>0</v>
      </c>
    </row>
    <row r="86" spans="1:6" s="89" customFormat="1" ht="46.5" customHeight="1">
      <c r="A86" s="201" t="s">
        <v>161</v>
      </c>
      <c r="B86" s="122" t="s">
        <v>197</v>
      </c>
      <c r="C86" s="120"/>
      <c r="D86" s="120"/>
      <c r="E86" s="121" t="s">
        <v>473</v>
      </c>
      <c r="F86" s="121" t="s">
        <v>473</v>
      </c>
    </row>
    <row r="87" spans="1:6" s="89" customFormat="1" ht="100.5" customHeight="1">
      <c r="A87" s="201"/>
      <c r="B87" s="249" t="s">
        <v>502</v>
      </c>
      <c r="C87" s="120"/>
      <c r="D87" s="120"/>
      <c r="E87" s="121" t="s">
        <v>473</v>
      </c>
      <c r="F87" s="121" t="s">
        <v>473</v>
      </c>
    </row>
    <row r="88" spans="1:6" s="89" customFormat="1" ht="24" customHeight="1">
      <c r="A88" s="135" t="s">
        <v>164</v>
      </c>
      <c r="B88" s="136" t="s">
        <v>210</v>
      </c>
      <c r="C88" s="135" t="s">
        <v>12</v>
      </c>
      <c r="D88" s="135">
        <v>1</v>
      </c>
      <c r="E88" s="121" t="s">
        <v>473</v>
      </c>
      <c r="F88" s="121" t="s">
        <v>473</v>
      </c>
    </row>
    <row r="89" spans="1:6" s="89" customFormat="1" ht="18.75" customHeight="1">
      <c r="A89" s="135" t="s">
        <v>165</v>
      </c>
      <c r="B89" s="136" t="s">
        <v>211</v>
      </c>
      <c r="C89" s="135" t="s">
        <v>12</v>
      </c>
      <c r="D89" s="135">
        <v>1</v>
      </c>
      <c r="E89" s="121">
        <v>0</v>
      </c>
      <c r="F89" s="121">
        <f t="shared" si="0"/>
        <v>0</v>
      </c>
    </row>
    <row r="90" spans="1:6" s="89" customFormat="1" ht="39.6">
      <c r="A90" s="120" t="s">
        <v>166</v>
      </c>
      <c r="B90" s="136" t="s">
        <v>600</v>
      </c>
      <c r="C90" s="131" t="s">
        <v>440</v>
      </c>
      <c r="D90" s="135">
        <v>600</v>
      </c>
      <c r="E90" s="121">
        <v>0</v>
      </c>
      <c r="F90" s="121">
        <f t="shared" ref="F90:F91" si="1">E90*D90</f>
        <v>0</v>
      </c>
    </row>
    <row r="91" spans="1:6" s="89" customFormat="1" ht="41.25" customHeight="1">
      <c r="A91" s="120" t="s">
        <v>196</v>
      </c>
      <c r="B91" s="136" t="s">
        <v>601</v>
      </c>
      <c r="C91" s="131" t="s">
        <v>440</v>
      </c>
      <c r="D91" s="135">
        <v>600</v>
      </c>
      <c r="E91" s="121">
        <v>0</v>
      </c>
      <c r="F91" s="121">
        <f t="shared" si="1"/>
        <v>0</v>
      </c>
    </row>
    <row r="92" spans="1:6" s="89" customFormat="1" ht="171.6">
      <c r="A92" s="120"/>
      <c r="B92" s="127" t="s">
        <v>599</v>
      </c>
      <c r="C92" s="126"/>
      <c r="D92" s="126"/>
      <c r="E92" s="121" t="s">
        <v>473</v>
      </c>
      <c r="F92" s="221"/>
    </row>
    <row r="93" spans="1:6" s="89" customFormat="1" ht="48" customHeight="1">
      <c r="A93" s="120" t="s">
        <v>602</v>
      </c>
      <c r="B93" s="127" t="s">
        <v>617</v>
      </c>
      <c r="C93" s="126" t="s">
        <v>223</v>
      </c>
      <c r="D93" s="126">
        <v>1</v>
      </c>
      <c r="E93" s="121">
        <v>0</v>
      </c>
      <c r="F93" s="221" t="s">
        <v>618</v>
      </c>
    </row>
    <row r="94" spans="1:6" s="89" customFormat="1" ht="32.25" customHeight="1">
      <c r="A94" s="120"/>
      <c r="B94" s="127"/>
      <c r="C94" s="126"/>
      <c r="D94" s="126"/>
      <c r="E94" s="121" t="s">
        <v>473</v>
      </c>
      <c r="F94" s="221"/>
    </row>
    <row r="95" spans="1:6" s="89" customFormat="1" ht="21.75" customHeight="1">
      <c r="A95" s="201" t="s">
        <v>168</v>
      </c>
      <c r="B95" s="137" t="s">
        <v>162</v>
      </c>
      <c r="C95" s="120"/>
      <c r="D95" s="120"/>
      <c r="E95" s="121" t="s">
        <v>473</v>
      </c>
      <c r="F95" s="221"/>
    </row>
    <row r="96" spans="1:6" s="89" customFormat="1" ht="18.75" customHeight="1">
      <c r="A96" s="201"/>
      <c r="B96" s="137" t="s">
        <v>163</v>
      </c>
      <c r="C96" s="120"/>
      <c r="D96" s="120"/>
      <c r="E96" s="121" t="s">
        <v>473</v>
      </c>
      <c r="F96" s="221"/>
    </row>
    <row r="97" spans="1:7" s="89" customFormat="1" ht="22.5" customHeight="1">
      <c r="A97" s="120" t="s">
        <v>169</v>
      </c>
      <c r="B97" s="118" t="s">
        <v>534</v>
      </c>
      <c r="C97" s="120" t="s">
        <v>14</v>
      </c>
      <c r="D97" s="120">
        <v>4</v>
      </c>
      <c r="E97" s="121">
        <v>0</v>
      </c>
      <c r="F97" s="121">
        <f>D97*E97</f>
        <v>0</v>
      </c>
    </row>
    <row r="98" spans="1:7" s="89" customFormat="1" ht="22.5" customHeight="1">
      <c r="A98" s="120" t="s">
        <v>552</v>
      </c>
      <c r="B98" s="118" t="s">
        <v>535</v>
      </c>
      <c r="C98" s="120" t="s">
        <v>14</v>
      </c>
      <c r="D98" s="120">
        <v>8</v>
      </c>
      <c r="E98" s="121">
        <v>0</v>
      </c>
      <c r="F98" s="121">
        <f>D98*E98</f>
        <v>0</v>
      </c>
    </row>
    <row r="99" spans="1:7" s="89" customFormat="1" ht="22.5" customHeight="1">
      <c r="A99" s="120" t="s">
        <v>553</v>
      </c>
      <c r="B99" s="118" t="s">
        <v>167</v>
      </c>
      <c r="C99" s="120" t="s">
        <v>9</v>
      </c>
      <c r="D99" s="120">
        <v>2</v>
      </c>
      <c r="E99" s="121">
        <v>0</v>
      </c>
      <c r="F99" s="121">
        <f>D99*E99</f>
        <v>0</v>
      </c>
    </row>
    <row r="100" spans="1:7" s="89" customFormat="1" ht="29.25" customHeight="1">
      <c r="A100" s="204" t="s">
        <v>170</v>
      </c>
      <c r="B100" s="138" t="s">
        <v>171</v>
      </c>
      <c r="C100" s="126"/>
      <c r="D100" s="120"/>
      <c r="E100" s="121" t="s">
        <v>473</v>
      </c>
      <c r="F100" s="221"/>
    </row>
    <row r="101" spans="1:7" s="89" customFormat="1" ht="171.6">
      <c r="A101" s="120"/>
      <c r="B101" s="127" t="s">
        <v>503</v>
      </c>
      <c r="C101" s="126"/>
      <c r="D101" s="120"/>
      <c r="E101" s="121" t="s">
        <v>473</v>
      </c>
      <c r="F101" s="123"/>
    </row>
    <row r="102" spans="1:7" s="89" customFormat="1" ht="45.75" customHeight="1">
      <c r="A102" s="120" t="s">
        <v>172</v>
      </c>
      <c r="B102" s="139" t="s">
        <v>173</v>
      </c>
      <c r="C102" s="126" t="s">
        <v>174</v>
      </c>
      <c r="D102" s="120">
        <v>1</v>
      </c>
      <c r="E102" s="121">
        <v>0</v>
      </c>
      <c r="F102" s="121">
        <f>D102*E102</f>
        <v>0</v>
      </c>
    </row>
    <row r="103" spans="1:7" s="89" customFormat="1" ht="50.25" customHeight="1">
      <c r="A103" s="120" t="s">
        <v>175</v>
      </c>
      <c r="B103" s="140" t="s">
        <v>176</v>
      </c>
      <c r="C103" s="126" t="s">
        <v>174</v>
      </c>
      <c r="D103" s="120">
        <v>1</v>
      </c>
      <c r="E103" s="121">
        <v>0</v>
      </c>
      <c r="F103" s="121">
        <f>D103*E103</f>
        <v>0</v>
      </c>
    </row>
    <row r="104" spans="1:7" s="96" customFormat="1" ht="36.75" customHeight="1">
      <c r="A104" s="204" t="s">
        <v>177</v>
      </c>
      <c r="B104" s="138" t="s">
        <v>178</v>
      </c>
      <c r="C104" s="126"/>
      <c r="D104" s="120"/>
      <c r="E104" s="121" t="s">
        <v>473</v>
      </c>
      <c r="F104" s="123"/>
    </row>
    <row r="105" spans="1:7" s="96" customFormat="1" ht="105.6">
      <c r="A105" s="120"/>
      <c r="B105" s="141" t="s">
        <v>179</v>
      </c>
      <c r="C105" s="126"/>
      <c r="D105" s="120"/>
      <c r="E105" s="121" t="s">
        <v>473</v>
      </c>
      <c r="F105" s="123"/>
    </row>
    <row r="106" spans="1:7" s="96" customFormat="1">
      <c r="A106" s="120" t="s">
        <v>180</v>
      </c>
      <c r="B106" s="142" t="s">
        <v>181</v>
      </c>
      <c r="C106" s="126" t="s">
        <v>182</v>
      </c>
      <c r="D106" s="120">
        <v>1</v>
      </c>
      <c r="E106" s="121">
        <v>0</v>
      </c>
      <c r="F106" s="121">
        <f>D106*E106</f>
        <v>0</v>
      </c>
    </row>
    <row r="107" spans="1:7" s="89" customFormat="1">
      <c r="A107" s="120"/>
      <c r="B107" s="127"/>
      <c r="C107" s="120"/>
      <c r="D107" s="120"/>
      <c r="E107" s="121" t="s">
        <v>473</v>
      </c>
      <c r="F107" s="221"/>
    </row>
    <row r="108" spans="1:7" s="89" customFormat="1" ht="33" customHeight="1">
      <c r="A108" s="285" t="s">
        <v>183</v>
      </c>
      <c r="B108" s="285"/>
      <c r="C108" s="286"/>
      <c r="D108" s="286"/>
      <c r="E108" s="121">
        <v>0</v>
      </c>
      <c r="F108" s="257">
        <f>ROUND(SUM(F25:F107),2)</f>
        <v>0</v>
      </c>
      <c r="G108" s="95"/>
    </row>
    <row r="109" spans="1:7" s="85" customFormat="1">
      <c r="A109" s="283"/>
      <c r="B109" s="283"/>
      <c r="C109" s="283"/>
      <c r="D109" s="283"/>
      <c r="E109" s="283"/>
      <c r="F109" s="283"/>
    </row>
    <row r="112" spans="1:7" ht="35.25" customHeight="1">
      <c r="G112" s="17"/>
    </row>
  </sheetData>
  <sheetProtection password="CEE5" sheet="1" objects="1" scenarios="1" formatCells="0" formatColumns="0" formatRows="0"/>
  <mergeCells count="7">
    <mergeCell ref="A109:F109"/>
    <mergeCell ref="A5:F5"/>
    <mergeCell ref="B1:E4"/>
    <mergeCell ref="A108:B108"/>
    <mergeCell ref="C108:D108"/>
    <mergeCell ref="A1:A4"/>
    <mergeCell ref="F1:F4"/>
  </mergeCells>
  <printOptions horizontalCentered="1"/>
  <pageMargins left="0.70866141732283505" right="0.70866141732283505" top="0.74803040244969399" bottom="0.74803040244969399" header="0.31496062992126" footer="0.31496062992126"/>
  <pageSetup paperSize="9" scale="60" orientation="landscape" r:id="rId1"/>
  <headerFooter>
    <oddFooter>&amp;R&amp;9Page &amp;P of &amp;N</oddFooter>
  </headerFooter>
  <rowBreaks count="2" manualBreakCount="2">
    <brk id="83" max="5" man="1"/>
    <brk id="91" max="5" man="1"/>
  </rowBreaks>
  <drawing r:id="rId2"/>
</worksheet>
</file>

<file path=xl/worksheets/sheet4.xml><?xml version="1.0" encoding="utf-8"?>
<worksheet xmlns="http://schemas.openxmlformats.org/spreadsheetml/2006/main" xmlns:r="http://schemas.openxmlformats.org/officeDocument/2006/relationships">
  <dimension ref="A1:G313"/>
  <sheetViews>
    <sheetView view="pageBreakPreview" topLeftCell="A2" zoomScale="70" zoomScaleNormal="90" zoomScaleSheetLayoutView="70" workbookViewId="0">
      <selection activeCell="C7" sqref="C7"/>
    </sheetView>
  </sheetViews>
  <sheetFormatPr defaultRowHeight="13.2"/>
  <cols>
    <col min="1" max="1" width="6.6640625" style="19" customWidth="1"/>
    <col min="2" max="2" width="14.88671875" style="19" customWidth="1"/>
    <col min="3" max="3" width="92.88671875" style="18" customWidth="1"/>
    <col min="4" max="4" width="6" style="23" customWidth="1"/>
    <col min="5" max="5" width="29.6640625" style="23" customWidth="1"/>
    <col min="6" max="6" width="31.109375" style="19" customWidth="1"/>
    <col min="7" max="7" width="32.5546875" style="19" customWidth="1"/>
    <col min="8" max="254" width="9.109375" style="18"/>
    <col min="255" max="255" width="6.6640625" style="18" customWidth="1"/>
    <col min="256" max="256" width="13.33203125" style="18" customWidth="1"/>
    <col min="257" max="257" width="98.33203125" style="18" customWidth="1"/>
    <col min="258" max="258" width="6.109375" style="18" customWidth="1"/>
    <col min="259" max="259" width="9.33203125" style="18" customWidth="1"/>
    <col min="260" max="260" width="15.44140625" style="18" customWidth="1"/>
    <col min="261" max="261" width="13.109375" style="18" customWidth="1"/>
    <col min="262" max="262" width="11.88671875" style="18" customWidth="1"/>
    <col min="263" max="510" width="9.109375" style="18"/>
    <col min="511" max="511" width="6.6640625" style="18" customWidth="1"/>
    <col min="512" max="512" width="13.33203125" style="18" customWidth="1"/>
    <col min="513" max="513" width="98.33203125" style="18" customWidth="1"/>
    <col min="514" max="514" width="6.109375" style="18" customWidth="1"/>
    <col min="515" max="515" width="9.33203125" style="18" customWidth="1"/>
    <col min="516" max="516" width="15.44140625" style="18" customWidth="1"/>
    <col min="517" max="517" width="13.109375" style="18" customWidth="1"/>
    <col min="518" max="518" width="11.88671875" style="18" customWidth="1"/>
    <col min="519" max="766" width="9.109375" style="18"/>
    <col min="767" max="767" width="6.6640625" style="18" customWidth="1"/>
    <col min="768" max="768" width="13.33203125" style="18" customWidth="1"/>
    <col min="769" max="769" width="98.33203125" style="18" customWidth="1"/>
    <col min="770" max="770" width="6.109375" style="18" customWidth="1"/>
    <col min="771" max="771" width="9.33203125" style="18" customWidth="1"/>
    <col min="772" max="772" width="15.44140625" style="18" customWidth="1"/>
    <col min="773" max="773" width="13.109375" style="18" customWidth="1"/>
    <col min="774" max="774" width="11.88671875" style="18" customWidth="1"/>
    <col min="775" max="1022" width="9.109375" style="18"/>
    <col min="1023" max="1023" width="6.6640625" style="18" customWidth="1"/>
    <col min="1024" max="1024" width="13.33203125" style="18" customWidth="1"/>
    <col min="1025" max="1025" width="98.33203125" style="18" customWidth="1"/>
    <col min="1026" max="1026" width="6.109375" style="18" customWidth="1"/>
    <col min="1027" max="1027" width="9.33203125" style="18" customWidth="1"/>
    <col min="1028" max="1028" width="15.44140625" style="18" customWidth="1"/>
    <col min="1029" max="1029" width="13.109375" style="18" customWidth="1"/>
    <col min="1030" max="1030" width="11.88671875" style="18" customWidth="1"/>
    <col min="1031" max="1278" width="9.109375" style="18"/>
    <col min="1279" max="1279" width="6.6640625" style="18" customWidth="1"/>
    <col min="1280" max="1280" width="13.33203125" style="18" customWidth="1"/>
    <col min="1281" max="1281" width="98.33203125" style="18" customWidth="1"/>
    <col min="1282" max="1282" width="6.109375" style="18" customWidth="1"/>
    <col min="1283" max="1283" width="9.33203125" style="18" customWidth="1"/>
    <col min="1284" max="1284" width="15.44140625" style="18" customWidth="1"/>
    <col min="1285" max="1285" width="13.109375" style="18" customWidth="1"/>
    <col min="1286" max="1286" width="11.88671875" style="18" customWidth="1"/>
    <col min="1287" max="1534" width="9.109375" style="18"/>
    <col min="1535" max="1535" width="6.6640625" style="18" customWidth="1"/>
    <col min="1536" max="1536" width="13.33203125" style="18" customWidth="1"/>
    <col min="1537" max="1537" width="98.33203125" style="18" customWidth="1"/>
    <col min="1538" max="1538" width="6.109375" style="18" customWidth="1"/>
    <col min="1539" max="1539" width="9.33203125" style="18" customWidth="1"/>
    <col min="1540" max="1540" width="15.44140625" style="18" customWidth="1"/>
    <col min="1541" max="1541" width="13.109375" style="18" customWidth="1"/>
    <col min="1542" max="1542" width="11.88671875" style="18" customWidth="1"/>
    <col min="1543" max="1790" width="9.109375" style="18"/>
    <col min="1791" max="1791" width="6.6640625" style="18" customWidth="1"/>
    <col min="1792" max="1792" width="13.33203125" style="18" customWidth="1"/>
    <col min="1793" max="1793" width="98.33203125" style="18" customWidth="1"/>
    <col min="1794" max="1794" width="6.109375" style="18" customWidth="1"/>
    <col min="1795" max="1795" width="9.33203125" style="18" customWidth="1"/>
    <col min="1796" max="1796" width="15.44140625" style="18" customWidth="1"/>
    <col min="1797" max="1797" width="13.109375" style="18" customWidth="1"/>
    <col min="1798" max="1798" width="11.88671875" style="18" customWidth="1"/>
    <col min="1799" max="2046" width="9.109375" style="18"/>
    <col min="2047" max="2047" width="6.6640625" style="18" customWidth="1"/>
    <col min="2048" max="2048" width="13.33203125" style="18" customWidth="1"/>
    <col min="2049" max="2049" width="98.33203125" style="18" customWidth="1"/>
    <col min="2050" max="2050" width="6.109375" style="18" customWidth="1"/>
    <col min="2051" max="2051" width="9.33203125" style="18" customWidth="1"/>
    <col min="2052" max="2052" width="15.44140625" style="18" customWidth="1"/>
    <col min="2053" max="2053" width="13.109375" style="18" customWidth="1"/>
    <col min="2054" max="2054" width="11.88671875" style="18" customWidth="1"/>
    <col min="2055" max="2302" width="9.109375" style="18"/>
    <col min="2303" max="2303" width="6.6640625" style="18" customWidth="1"/>
    <col min="2304" max="2304" width="13.33203125" style="18" customWidth="1"/>
    <col min="2305" max="2305" width="98.33203125" style="18" customWidth="1"/>
    <col min="2306" max="2306" width="6.109375" style="18" customWidth="1"/>
    <col min="2307" max="2307" width="9.33203125" style="18" customWidth="1"/>
    <col min="2308" max="2308" width="15.44140625" style="18" customWidth="1"/>
    <col min="2309" max="2309" width="13.109375" style="18" customWidth="1"/>
    <col min="2310" max="2310" width="11.88671875" style="18" customWidth="1"/>
    <col min="2311" max="2558" width="9.109375" style="18"/>
    <col min="2559" max="2559" width="6.6640625" style="18" customWidth="1"/>
    <col min="2560" max="2560" width="13.33203125" style="18" customWidth="1"/>
    <col min="2561" max="2561" width="98.33203125" style="18" customWidth="1"/>
    <col min="2562" max="2562" width="6.109375" style="18" customWidth="1"/>
    <col min="2563" max="2563" width="9.33203125" style="18" customWidth="1"/>
    <col min="2564" max="2564" width="15.44140625" style="18" customWidth="1"/>
    <col min="2565" max="2565" width="13.109375" style="18" customWidth="1"/>
    <col min="2566" max="2566" width="11.88671875" style="18" customWidth="1"/>
    <col min="2567" max="2814" width="9.109375" style="18"/>
    <col min="2815" max="2815" width="6.6640625" style="18" customWidth="1"/>
    <col min="2816" max="2816" width="13.33203125" style="18" customWidth="1"/>
    <col min="2817" max="2817" width="98.33203125" style="18" customWidth="1"/>
    <col min="2818" max="2818" width="6.109375" style="18" customWidth="1"/>
    <col min="2819" max="2819" width="9.33203125" style="18" customWidth="1"/>
    <col min="2820" max="2820" width="15.44140625" style="18" customWidth="1"/>
    <col min="2821" max="2821" width="13.109375" style="18" customWidth="1"/>
    <col min="2822" max="2822" width="11.88671875" style="18" customWidth="1"/>
    <col min="2823" max="3070" width="9.109375" style="18"/>
    <col min="3071" max="3071" width="6.6640625" style="18" customWidth="1"/>
    <col min="3072" max="3072" width="13.33203125" style="18" customWidth="1"/>
    <col min="3073" max="3073" width="98.33203125" style="18" customWidth="1"/>
    <col min="3074" max="3074" width="6.109375" style="18" customWidth="1"/>
    <col min="3075" max="3075" width="9.33203125" style="18" customWidth="1"/>
    <col min="3076" max="3076" width="15.44140625" style="18" customWidth="1"/>
    <col min="3077" max="3077" width="13.109375" style="18" customWidth="1"/>
    <col min="3078" max="3078" width="11.88671875" style="18" customWidth="1"/>
    <col min="3079" max="3326" width="9.109375" style="18"/>
    <col min="3327" max="3327" width="6.6640625" style="18" customWidth="1"/>
    <col min="3328" max="3328" width="13.33203125" style="18" customWidth="1"/>
    <col min="3329" max="3329" width="98.33203125" style="18" customWidth="1"/>
    <col min="3330" max="3330" width="6.109375" style="18" customWidth="1"/>
    <col min="3331" max="3331" width="9.33203125" style="18" customWidth="1"/>
    <col min="3332" max="3332" width="15.44140625" style="18" customWidth="1"/>
    <col min="3333" max="3333" width="13.109375" style="18" customWidth="1"/>
    <col min="3334" max="3334" width="11.88671875" style="18" customWidth="1"/>
    <col min="3335" max="3582" width="9.109375" style="18"/>
    <col min="3583" max="3583" width="6.6640625" style="18" customWidth="1"/>
    <col min="3584" max="3584" width="13.33203125" style="18" customWidth="1"/>
    <col min="3585" max="3585" width="98.33203125" style="18" customWidth="1"/>
    <col min="3586" max="3586" width="6.109375" style="18" customWidth="1"/>
    <col min="3587" max="3587" width="9.33203125" style="18" customWidth="1"/>
    <col min="3588" max="3588" width="15.44140625" style="18" customWidth="1"/>
    <col min="3589" max="3589" width="13.109375" style="18" customWidth="1"/>
    <col min="3590" max="3590" width="11.88671875" style="18" customWidth="1"/>
    <col min="3591" max="3838" width="9.109375" style="18"/>
    <col min="3839" max="3839" width="6.6640625" style="18" customWidth="1"/>
    <col min="3840" max="3840" width="13.33203125" style="18" customWidth="1"/>
    <col min="3841" max="3841" width="98.33203125" style="18" customWidth="1"/>
    <col min="3842" max="3842" width="6.109375" style="18" customWidth="1"/>
    <col min="3843" max="3843" width="9.33203125" style="18" customWidth="1"/>
    <col min="3844" max="3844" width="15.44140625" style="18" customWidth="1"/>
    <col min="3845" max="3845" width="13.109375" style="18" customWidth="1"/>
    <col min="3846" max="3846" width="11.88671875" style="18" customWidth="1"/>
    <col min="3847" max="4094" width="9.109375" style="18"/>
    <col min="4095" max="4095" width="6.6640625" style="18" customWidth="1"/>
    <col min="4096" max="4096" width="13.33203125" style="18" customWidth="1"/>
    <col min="4097" max="4097" width="98.33203125" style="18" customWidth="1"/>
    <col min="4098" max="4098" width="6.109375" style="18" customWidth="1"/>
    <col min="4099" max="4099" width="9.33203125" style="18" customWidth="1"/>
    <col min="4100" max="4100" width="15.44140625" style="18" customWidth="1"/>
    <col min="4101" max="4101" width="13.109375" style="18" customWidth="1"/>
    <col min="4102" max="4102" width="11.88671875" style="18" customWidth="1"/>
    <col min="4103" max="4350" width="9.109375" style="18"/>
    <col min="4351" max="4351" width="6.6640625" style="18" customWidth="1"/>
    <col min="4352" max="4352" width="13.33203125" style="18" customWidth="1"/>
    <col min="4353" max="4353" width="98.33203125" style="18" customWidth="1"/>
    <col min="4354" max="4354" width="6.109375" style="18" customWidth="1"/>
    <col min="4355" max="4355" width="9.33203125" style="18" customWidth="1"/>
    <col min="4356" max="4356" width="15.44140625" style="18" customWidth="1"/>
    <col min="4357" max="4357" width="13.109375" style="18" customWidth="1"/>
    <col min="4358" max="4358" width="11.88671875" style="18" customWidth="1"/>
    <col min="4359" max="4606" width="9.109375" style="18"/>
    <col min="4607" max="4607" width="6.6640625" style="18" customWidth="1"/>
    <col min="4608" max="4608" width="13.33203125" style="18" customWidth="1"/>
    <col min="4609" max="4609" width="98.33203125" style="18" customWidth="1"/>
    <col min="4610" max="4610" width="6.109375" style="18" customWidth="1"/>
    <col min="4611" max="4611" width="9.33203125" style="18" customWidth="1"/>
    <col min="4612" max="4612" width="15.44140625" style="18" customWidth="1"/>
    <col min="4613" max="4613" width="13.109375" style="18" customWidth="1"/>
    <col min="4614" max="4614" width="11.88671875" style="18" customWidth="1"/>
    <col min="4615" max="4862" width="9.109375" style="18"/>
    <col min="4863" max="4863" width="6.6640625" style="18" customWidth="1"/>
    <col min="4864" max="4864" width="13.33203125" style="18" customWidth="1"/>
    <col min="4865" max="4865" width="98.33203125" style="18" customWidth="1"/>
    <col min="4866" max="4866" width="6.109375" style="18" customWidth="1"/>
    <col min="4867" max="4867" width="9.33203125" style="18" customWidth="1"/>
    <col min="4868" max="4868" width="15.44140625" style="18" customWidth="1"/>
    <col min="4869" max="4869" width="13.109375" style="18" customWidth="1"/>
    <col min="4870" max="4870" width="11.88671875" style="18" customWidth="1"/>
    <col min="4871" max="5118" width="9.109375" style="18"/>
    <col min="5119" max="5119" width="6.6640625" style="18" customWidth="1"/>
    <col min="5120" max="5120" width="13.33203125" style="18" customWidth="1"/>
    <col min="5121" max="5121" width="98.33203125" style="18" customWidth="1"/>
    <col min="5122" max="5122" width="6.109375" style="18" customWidth="1"/>
    <col min="5123" max="5123" width="9.33203125" style="18" customWidth="1"/>
    <col min="5124" max="5124" width="15.44140625" style="18" customWidth="1"/>
    <col min="5125" max="5125" width="13.109375" style="18" customWidth="1"/>
    <col min="5126" max="5126" width="11.88671875" style="18" customWidth="1"/>
    <col min="5127" max="5374" width="9.109375" style="18"/>
    <col min="5375" max="5375" width="6.6640625" style="18" customWidth="1"/>
    <col min="5376" max="5376" width="13.33203125" style="18" customWidth="1"/>
    <col min="5377" max="5377" width="98.33203125" style="18" customWidth="1"/>
    <col min="5378" max="5378" width="6.109375" style="18" customWidth="1"/>
    <col min="5379" max="5379" width="9.33203125" style="18" customWidth="1"/>
    <col min="5380" max="5380" width="15.44140625" style="18" customWidth="1"/>
    <col min="5381" max="5381" width="13.109375" style="18" customWidth="1"/>
    <col min="5382" max="5382" width="11.88671875" style="18" customWidth="1"/>
    <col min="5383" max="5630" width="9.109375" style="18"/>
    <col min="5631" max="5631" width="6.6640625" style="18" customWidth="1"/>
    <col min="5632" max="5632" width="13.33203125" style="18" customWidth="1"/>
    <col min="5633" max="5633" width="98.33203125" style="18" customWidth="1"/>
    <col min="5634" max="5634" width="6.109375" style="18" customWidth="1"/>
    <col min="5635" max="5635" width="9.33203125" style="18" customWidth="1"/>
    <col min="5636" max="5636" width="15.44140625" style="18" customWidth="1"/>
    <col min="5637" max="5637" width="13.109375" style="18" customWidth="1"/>
    <col min="5638" max="5638" width="11.88671875" style="18" customWidth="1"/>
    <col min="5639" max="5886" width="9.109375" style="18"/>
    <col min="5887" max="5887" width="6.6640625" style="18" customWidth="1"/>
    <col min="5888" max="5888" width="13.33203125" style="18" customWidth="1"/>
    <col min="5889" max="5889" width="98.33203125" style="18" customWidth="1"/>
    <col min="5890" max="5890" width="6.109375" style="18" customWidth="1"/>
    <col min="5891" max="5891" width="9.33203125" style="18" customWidth="1"/>
    <col min="5892" max="5892" width="15.44140625" style="18" customWidth="1"/>
    <col min="5893" max="5893" width="13.109375" style="18" customWidth="1"/>
    <col min="5894" max="5894" width="11.88671875" style="18" customWidth="1"/>
    <col min="5895" max="6142" width="9.109375" style="18"/>
    <col min="6143" max="6143" width="6.6640625" style="18" customWidth="1"/>
    <col min="6144" max="6144" width="13.33203125" style="18" customWidth="1"/>
    <col min="6145" max="6145" width="98.33203125" style="18" customWidth="1"/>
    <col min="6146" max="6146" width="6.109375" style="18" customWidth="1"/>
    <col min="6147" max="6147" width="9.33203125" style="18" customWidth="1"/>
    <col min="6148" max="6148" width="15.44140625" style="18" customWidth="1"/>
    <col min="6149" max="6149" width="13.109375" style="18" customWidth="1"/>
    <col min="6150" max="6150" width="11.88671875" style="18" customWidth="1"/>
    <col min="6151" max="6398" width="9.109375" style="18"/>
    <col min="6399" max="6399" width="6.6640625" style="18" customWidth="1"/>
    <col min="6400" max="6400" width="13.33203125" style="18" customWidth="1"/>
    <col min="6401" max="6401" width="98.33203125" style="18" customWidth="1"/>
    <col min="6402" max="6402" width="6.109375" style="18" customWidth="1"/>
    <col min="6403" max="6403" width="9.33203125" style="18" customWidth="1"/>
    <col min="6404" max="6404" width="15.44140625" style="18" customWidth="1"/>
    <col min="6405" max="6405" width="13.109375" style="18" customWidth="1"/>
    <col min="6406" max="6406" width="11.88671875" style="18" customWidth="1"/>
    <col min="6407" max="6654" width="9.109375" style="18"/>
    <col min="6655" max="6655" width="6.6640625" style="18" customWidth="1"/>
    <col min="6656" max="6656" width="13.33203125" style="18" customWidth="1"/>
    <col min="6657" max="6657" width="98.33203125" style="18" customWidth="1"/>
    <col min="6658" max="6658" width="6.109375" style="18" customWidth="1"/>
    <col min="6659" max="6659" width="9.33203125" style="18" customWidth="1"/>
    <col min="6660" max="6660" width="15.44140625" style="18" customWidth="1"/>
    <col min="6661" max="6661" width="13.109375" style="18" customWidth="1"/>
    <col min="6662" max="6662" width="11.88671875" style="18" customWidth="1"/>
    <col min="6663" max="6910" width="9.109375" style="18"/>
    <col min="6911" max="6911" width="6.6640625" style="18" customWidth="1"/>
    <col min="6912" max="6912" width="13.33203125" style="18" customWidth="1"/>
    <col min="6913" max="6913" width="98.33203125" style="18" customWidth="1"/>
    <col min="6914" max="6914" width="6.109375" style="18" customWidth="1"/>
    <col min="6915" max="6915" width="9.33203125" style="18" customWidth="1"/>
    <col min="6916" max="6916" width="15.44140625" style="18" customWidth="1"/>
    <col min="6917" max="6917" width="13.109375" style="18" customWidth="1"/>
    <col min="6918" max="6918" width="11.88671875" style="18" customWidth="1"/>
    <col min="6919" max="7166" width="9.109375" style="18"/>
    <col min="7167" max="7167" width="6.6640625" style="18" customWidth="1"/>
    <col min="7168" max="7168" width="13.33203125" style="18" customWidth="1"/>
    <col min="7169" max="7169" width="98.33203125" style="18" customWidth="1"/>
    <col min="7170" max="7170" width="6.109375" style="18" customWidth="1"/>
    <col min="7171" max="7171" width="9.33203125" style="18" customWidth="1"/>
    <col min="7172" max="7172" width="15.44140625" style="18" customWidth="1"/>
    <col min="7173" max="7173" width="13.109375" style="18" customWidth="1"/>
    <col min="7174" max="7174" width="11.88671875" style="18" customWidth="1"/>
    <col min="7175" max="7422" width="9.109375" style="18"/>
    <col min="7423" max="7423" width="6.6640625" style="18" customWidth="1"/>
    <col min="7424" max="7424" width="13.33203125" style="18" customWidth="1"/>
    <col min="7425" max="7425" width="98.33203125" style="18" customWidth="1"/>
    <col min="7426" max="7426" width="6.109375" style="18" customWidth="1"/>
    <col min="7427" max="7427" width="9.33203125" style="18" customWidth="1"/>
    <col min="7428" max="7428" width="15.44140625" style="18" customWidth="1"/>
    <col min="7429" max="7429" width="13.109375" style="18" customWidth="1"/>
    <col min="7430" max="7430" width="11.88671875" style="18" customWidth="1"/>
    <col min="7431" max="7678" width="9.109375" style="18"/>
    <col min="7679" max="7679" width="6.6640625" style="18" customWidth="1"/>
    <col min="7680" max="7680" width="13.33203125" style="18" customWidth="1"/>
    <col min="7681" max="7681" width="98.33203125" style="18" customWidth="1"/>
    <col min="7682" max="7682" width="6.109375" style="18" customWidth="1"/>
    <col min="7683" max="7683" width="9.33203125" style="18" customWidth="1"/>
    <col min="7684" max="7684" width="15.44140625" style="18" customWidth="1"/>
    <col min="7685" max="7685" width="13.109375" style="18" customWidth="1"/>
    <col min="7686" max="7686" width="11.88671875" style="18" customWidth="1"/>
    <col min="7687" max="7934" width="9.109375" style="18"/>
    <col min="7935" max="7935" width="6.6640625" style="18" customWidth="1"/>
    <col min="7936" max="7936" width="13.33203125" style="18" customWidth="1"/>
    <col min="7937" max="7937" width="98.33203125" style="18" customWidth="1"/>
    <col min="7938" max="7938" width="6.109375" style="18" customWidth="1"/>
    <col min="7939" max="7939" width="9.33203125" style="18" customWidth="1"/>
    <col min="7940" max="7940" width="15.44140625" style="18" customWidth="1"/>
    <col min="7941" max="7941" width="13.109375" style="18" customWidth="1"/>
    <col min="7942" max="7942" width="11.88671875" style="18" customWidth="1"/>
    <col min="7943" max="8190" width="9.109375" style="18"/>
    <col min="8191" max="8191" width="6.6640625" style="18" customWidth="1"/>
    <col min="8192" max="8192" width="13.33203125" style="18" customWidth="1"/>
    <col min="8193" max="8193" width="98.33203125" style="18" customWidth="1"/>
    <col min="8194" max="8194" width="6.109375" style="18" customWidth="1"/>
    <col min="8195" max="8195" width="9.33203125" style="18" customWidth="1"/>
    <col min="8196" max="8196" width="15.44140625" style="18" customWidth="1"/>
    <col min="8197" max="8197" width="13.109375" style="18" customWidth="1"/>
    <col min="8198" max="8198" width="11.88671875" style="18" customWidth="1"/>
    <col min="8199" max="8446" width="9.109375" style="18"/>
    <col min="8447" max="8447" width="6.6640625" style="18" customWidth="1"/>
    <col min="8448" max="8448" width="13.33203125" style="18" customWidth="1"/>
    <col min="8449" max="8449" width="98.33203125" style="18" customWidth="1"/>
    <col min="8450" max="8450" width="6.109375" style="18" customWidth="1"/>
    <col min="8451" max="8451" width="9.33203125" style="18" customWidth="1"/>
    <col min="8452" max="8452" width="15.44140625" style="18" customWidth="1"/>
    <col min="8453" max="8453" width="13.109375" style="18" customWidth="1"/>
    <col min="8454" max="8454" width="11.88671875" style="18" customWidth="1"/>
    <col min="8455" max="8702" width="9.109375" style="18"/>
    <col min="8703" max="8703" width="6.6640625" style="18" customWidth="1"/>
    <col min="8704" max="8704" width="13.33203125" style="18" customWidth="1"/>
    <col min="8705" max="8705" width="98.33203125" style="18" customWidth="1"/>
    <col min="8706" max="8706" width="6.109375" style="18" customWidth="1"/>
    <col min="8707" max="8707" width="9.33203125" style="18" customWidth="1"/>
    <col min="8708" max="8708" width="15.44140625" style="18" customWidth="1"/>
    <col min="8709" max="8709" width="13.109375" style="18" customWidth="1"/>
    <col min="8710" max="8710" width="11.88671875" style="18" customWidth="1"/>
    <col min="8711" max="8958" width="9.109375" style="18"/>
    <col min="8959" max="8959" width="6.6640625" style="18" customWidth="1"/>
    <col min="8960" max="8960" width="13.33203125" style="18" customWidth="1"/>
    <col min="8961" max="8961" width="98.33203125" style="18" customWidth="1"/>
    <col min="8962" max="8962" width="6.109375" style="18" customWidth="1"/>
    <col min="8963" max="8963" width="9.33203125" style="18" customWidth="1"/>
    <col min="8964" max="8964" width="15.44140625" style="18" customWidth="1"/>
    <col min="8965" max="8965" width="13.109375" style="18" customWidth="1"/>
    <col min="8966" max="8966" width="11.88671875" style="18" customWidth="1"/>
    <col min="8967" max="9214" width="9.109375" style="18"/>
    <col min="9215" max="9215" width="6.6640625" style="18" customWidth="1"/>
    <col min="9216" max="9216" width="13.33203125" style="18" customWidth="1"/>
    <col min="9217" max="9217" width="98.33203125" style="18" customWidth="1"/>
    <col min="9218" max="9218" width="6.109375" style="18" customWidth="1"/>
    <col min="9219" max="9219" width="9.33203125" style="18" customWidth="1"/>
    <col min="9220" max="9220" width="15.44140625" style="18" customWidth="1"/>
    <col min="9221" max="9221" width="13.109375" style="18" customWidth="1"/>
    <col min="9222" max="9222" width="11.88671875" style="18" customWidth="1"/>
    <col min="9223" max="9470" width="9.109375" style="18"/>
    <col min="9471" max="9471" width="6.6640625" style="18" customWidth="1"/>
    <col min="9472" max="9472" width="13.33203125" style="18" customWidth="1"/>
    <col min="9473" max="9473" width="98.33203125" style="18" customWidth="1"/>
    <col min="9474" max="9474" width="6.109375" style="18" customWidth="1"/>
    <col min="9475" max="9475" width="9.33203125" style="18" customWidth="1"/>
    <col min="9476" max="9476" width="15.44140625" style="18" customWidth="1"/>
    <col min="9477" max="9477" width="13.109375" style="18" customWidth="1"/>
    <col min="9478" max="9478" width="11.88671875" style="18" customWidth="1"/>
    <col min="9479" max="9726" width="9.109375" style="18"/>
    <col min="9727" max="9727" width="6.6640625" style="18" customWidth="1"/>
    <col min="9728" max="9728" width="13.33203125" style="18" customWidth="1"/>
    <col min="9729" max="9729" width="98.33203125" style="18" customWidth="1"/>
    <col min="9730" max="9730" width="6.109375" style="18" customWidth="1"/>
    <col min="9731" max="9731" width="9.33203125" style="18" customWidth="1"/>
    <col min="9732" max="9732" width="15.44140625" style="18" customWidth="1"/>
    <col min="9733" max="9733" width="13.109375" style="18" customWidth="1"/>
    <col min="9734" max="9734" width="11.88671875" style="18" customWidth="1"/>
    <col min="9735" max="9982" width="9.109375" style="18"/>
    <col min="9983" max="9983" width="6.6640625" style="18" customWidth="1"/>
    <col min="9984" max="9984" width="13.33203125" style="18" customWidth="1"/>
    <col min="9985" max="9985" width="98.33203125" style="18" customWidth="1"/>
    <col min="9986" max="9986" width="6.109375" style="18" customWidth="1"/>
    <col min="9987" max="9987" width="9.33203125" style="18" customWidth="1"/>
    <col min="9988" max="9988" width="15.44140625" style="18" customWidth="1"/>
    <col min="9989" max="9989" width="13.109375" style="18" customWidth="1"/>
    <col min="9990" max="9990" width="11.88671875" style="18" customWidth="1"/>
    <col min="9991" max="10238" width="9.109375" style="18"/>
    <col min="10239" max="10239" width="6.6640625" style="18" customWidth="1"/>
    <col min="10240" max="10240" width="13.33203125" style="18" customWidth="1"/>
    <col min="10241" max="10241" width="98.33203125" style="18" customWidth="1"/>
    <col min="10242" max="10242" width="6.109375" style="18" customWidth="1"/>
    <col min="10243" max="10243" width="9.33203125" style="18" customWidth="1"/>
    <col min="10244" max="10244" width="15.44140625" style="18" customWidth="1"/>
    <col min="10245" max="10245" width="13.109375" style="18" customWidth="1"/>
    <col min="10246" max="10246" width="11.88671875" style="18" customWidth="1"/>
    <col min="10247" max="10494" width="9.109375" style="18"/>
    <col min="10495" max="10495" width="6.6640625" style="18" customWidth="1"/>
    <col min="10496" max="10496" width="13.33203125" style="18" customWidth="1"/>
    <col min="10497" max="10497" width="98.33203125" style="18" customWidth="1"/>
    <col min="10498" max="10498" width="6.109375" style="18" customWidth="1"/>
    <col min="10499" max="10499" width="9.33203125" style="18" customWidth="1"/>
    <col min="10500" max="10500" width="15.44140625" style="18" customWidth="1"/>
    <col min="10501" max="10501" width="13.109375" style="18" customWidth="1"/>
    <col min="10502" max="10502" width="11.88671875" style="18" customWidth="1"/>
    <col min="10503" max="10750" width="9.109375" style="18"/>
    <col min="10751" max="10751" width="6.6640625" style="18" customWidth="1"/>
    <col min="10752" max="10752" width="13.33203125" style="18" customWidth="1"/>
    <col min="10753" max="10753" width="98.33203125" style="18" customWidth="1"/>
    <col min="10754" max="10754" width="6.109375" style="18" customWidth="1"/>
    <col min="10755" max="10755" width="9.33203125" style="18" customWidth="1"/>
    <col min="10756" max="10756" width="15.44140625" style="18" customWidth="1"/>
    <col min="10757" max="10757" width="13.109375" style="18" customWidth="1"/>
    <col min="10758" max="10758" width="11.88671875" style="18" customWidth="1"/>
    <col min="10759" max="11006" width="9.109375" style="18"/>
    <col min="11007" max="11007" width="6.6640625" style="18" customWidth="1"/>
    <col min="11008" max="11008" width="13.33203125" style="18" customWidth="1"/>
    <col min="11009" max="11009" width="98.33203125" style="18" customWidth="1"/>
    <col min="11010" max="11010" width="6.109375" style="18" customWidth="1"/>
    <col min="11011" max="11011" width="9.33203125" style="18" customWidth="1"/>
    <col min="11012" max="11012" width="15.44140625" style="18" customWidth="1"/>
    <col min="11013" max="11013" width="13.109375" style="18" customWidth="1"/>
    <col min="11014" max="11014" width="11.88671875" style="18" customWidth="1"/>
    <col min="11015" max="11262" width="9.109375" style="18"/>
    <col min="11263" max="11263" width="6.6640625" style="18" customWidth="1"/>
    <col min="11264" max="11264" width="13.33203125" style="18" customWidth="1"/>
    <col min="11265" max="11265" width="98.33203125" style="18" customWidth="1"/>
    <col min="11266" max="11266" width="6.109375" style="18" customWidth="1"/>
    <col min="11267" max="11267" width="9.33203125" style="18" customWidth="1"/>
    <col min="11268" max="11268" width="15.44140625" style="18" customWidth="1"/>
    <col min="11269" max="11269" width="13.109375" style="18" customWidth="1"/>
    <col min="11270" max="11270" width="11.88671875" style="18" customWidth="1"/>
    <col min="11271" max="11518" width="9.109375" style="18"/>
    <col min="11519" max="11519" width="6.6640625" style="18" customWidth="1"/>
    <col min="11520" max="11520" width="13.33203125" style="18" customWidth="1"/>
    <col min="11521" max="11521" width="98.33203125" style="18" customWidth="1"/>
    <col min="11522" max="11522" width="6.109375" style="18" customWidth="1"/>
    <col min="11523" max="11523" width="9.33203125" style="18" customWidth="1"/>
    <col min="11524" max="11524" width="15.44140625" style="18" customWidth="1"/>
    <col min="11525" max="11525" width="13.109375" style="18" customWidth="1"/>
    <col min="11526" max="11526" width="11.88671875" style="18" customWidth="1"/>
    <col min="11527" max="11774" width="9.109375" style="18"/>
    <col min="11775" max="11775" width="6.6640625" style="18" customWidth="1"/>
    <col min="11776" max="11776" width="13.33203125" style="18" customWidth="1"/>
    <col min="11777" max="11777" width="98.33203125" style="18" customWidth="1"/>
    <col min="11778" max="11778" width="6.109375" style="18" customWidth="1"/>
    <col min="11779" max="11779" width="9.33203125" style="18" customWidth="1"/>
    <col min="11780" max="11780" width="15.44140625" style="18" customWidth="1"/>
    <col min="11781" max="11781" width="13.109375" style="18" customWidth="1"/>
    <col min="11782" max="11782" width="11.88671875" style="18" customWidth="1"/>
    <col min="11783" max="12030" width="9.109375" style="18"/>
    <col min="12031" max="12031" width="6.6640625" style="18" customWidth="1"/>
    <col min="12032" max="12032" width="13.33203125" style="18" customWidth="1"/>
    <col min="12033" max="12033" width="98.33203125" style="18" customWidth="1"/>
    <col min="12034" max="12034" width="6.109375" style="18" customWidth="1"/>
    <col min="12035" max="12035" width="9.33203125" style="18" customWidth="1"/>
    <col min="12036" max="12036" width="15.44140625" style="18" customWidth="1"/>
    <col min="12037" max="12037" width="13.109375" style="18" customWidth="1"/>
    <col min="12038" max="12038" width="11.88671875" style="18" customWidth="1"/>
    <col min="12039" max="12286" width="9.109375" style="18"/>
    <col min="12287" max="12287" width="6.6640625" style="18" customWidth="1"/>
    <col min="12288" max="12288" width="13.33203125" style="18" customWidth="1"/>
    <col min="12289" max="12289" width="98.33203125" style="18" customWidth="1"/>
    <col min="12290" max="12290" width="6.109375" style="18" customWidth="1"/>
    <col min="12291" max="12291" width="9.33203125" style="18" customWidth="1"/>
    <col min="12292" max="12292" width="15.44140625" style="18" customWidth="1"/>
    <col min="12293" max="12293" width="13.109375" style="18" customWidth="1"/>
    <col min="12294" max="12294" width="11.88671875" style="18" customWidth="1"/>
    <col min="12295" max="12542" width="9.109375" style="18"/>
    <col min="12543" max="12543" width="6.6640625" style="18" customWidth="1"/>
    <col min="12544" max="12544" width="13.33203125" style="18" customWidth="1"/>
    <col min="12545" max="12545" width="98.33203125" style="18" customWidth="1"/>
    <col min="12546" max="12546" width="6.109375" style="18" customWidth="1"/>
    <col min="12547" max="12547" width="9.33203125" style="18" customWidth="1"/>
    <col min="12548" max="12548" width="15.44140625" style="18" customWidth="1"/>
    <col min="12549" max="12549" width="13.109375" style="18" customWidth="1"/>
    <col min="12550" max="12550" width="11.88671875" style="18" customWidth="1"/>
    <col min="12551" max="12798" width="9.109375" style="18"/>
    <col min="12799" max="12799" width="6.6640625" style="18" customWidth="1"/>
    <col min="12800" max="12800" width="13.33203125" style="18" customWidth="1"/>
    <col min="12801" max="12801" width="98.33203125" style="18" customWidth="1"/>
    <col min="12802" max="12802" width="6.109375" style="18" customWidth="1"/>
    <col min="12803" max="12803" width="9.33203125" style="18" customWidth="1"/>
    <col min="12804" max="12804" width="15.44140625" style="18" customWidth="1"/>
    <col min="12805" max="12805" width="13.109375" style="18" customWidth="1"/>
    <col min="12806" max="12806" width="11.88671875" style="18" customWidth="1"/>
    <col min="12807" max="13054" width="9.109375" style="18"/>
    <col min="13055" max="13055" width="6.6640625" style="18" customWidth="1"/>
    <col min="13056" max="13056" width="13.33203125" style="18" customWidth="1"/>
    <col min="13057" max="13057" width="98.33203125" style="18" customWidth="1"/>
    <col min="13058" max="13058" width="6.109375" style="18" customWidth="1"/>
    <col min="13059" max="13059" width="9.33203125" style="18" customWidth="1"/>
    <col min="13060" max="13060" width="15.44140625" style="18" customWidth="1"/>
    <col min="13061" max="13061" width="13.109375" style="18" customWidth="1"/>
    <col min="13062" max="13062" width="11.88671875" style="18" customWidth="1"/>
    <col min="13063" max="13310" width="9.109375" style="18"/>
    <col min="13311" max="13311" width="6.6640625" style="18" customWidth="1"/>
    <col min="13312" max="13312" width="13.33203125" style="18" customWidth="1"/>
    <col min="13313" max="13313" width="98.33203125" style="18" customWidth="1"/>
    <col min="13314" max="13314" width="6.109375" style="18" customWidth="1"/>
    <col min="13315" max="13315" width="9.33203125" style="18" customWidth="1"/>
    <col min="13316" max="13316" width="15.44140625" style="18" customWidth="1"/>
    <col min="13317" max="13317" width="13.109375" style="18" customWidth="1"/>
    <col min="13318" max="13318" width="11.88671875" style="18" customWidth="1"/>
    <col min="13319" max="13566" width="9.109375" style="18"/>
    <col min="13567" max="13567" width="6.6640625" style="18" customWidth="1"/>
    <col min="13568" max="13568" width="13.33203125" style="18" customWidth="1"/>
    <col min="13569" max="13569" width="98.33203125" style="18" customWidth="1"/>
    <col min="13570" max="13570" width="6.109375" style="18" customWidth="1"/>
    <col min="13571" max="13571" width="9.33203125" style="18" customWidth="1"/>
    <col min="13572" max="13572" width="15.44140625" style="18" customWidth="1"/>
    <col min="13573" max="13573" width="13.109375" style="18" customWidth="1"/>
    <col min="13574" max="13574" width="11.88671875" style="18" customWidth="1"/>
    <col min="13575" max="13822" width="9.109375" style="18"/>
    <col min="13823" max="13823" width="6.6640625" style="18" customWidth="1"/>
    <col min="13824" max="13824" width="13.33203125" style="18" customWidth="1"/>
    <col min="13825" max="13825" width="98.33203125" style="18" customWidth="1"/>
    <col min="13826" max="13826" width="6.109375" style="18" customWidth="1"/>
    <col min="13827" max="13827" width="9.33203125" style="18" customWidth="1"/>
    <col min="13828" max="13828" width="15.44140625" style="18" customWidth="1"/>
    <col min="13829" max="13829" width="13.109375" style="18" customWidth="1"/>
    <col min="13830" max="13830" width="11.88671875" style="18" customWidth="1"/>
    <col min="13831" max="14078" width="9.109375" style="18"/>
    <col min="14079" max="14079" width="6.6640625" style="18" customWidth="1"/>
    <col min="14080" max="14080" width="13.33203125" style="18" customWidth="1"/>
    <col min="14081" max="14081" width="98.33203125" style="18" customWidth="1"/>
    <col min="14082" max="14082" width="6.109375" style="18" customWidth="1"/>
    <col min="14083" max="14083" width="9.33203125" style="18" customWidth="1"/>
    <col min="14084" max="14084" width="15.44140625" style="18" customWidth="1"/>
    <col min="14085" max="14085" width="13.109375" style="18" customWidth="1"/>
    <col min="14086" max="14086" width="11.88671875" style="18" customWidth="1"/>
    <col min="14087" max="14334" width="9.109375" style="18"/>
    <col min="14335" max="14335" width="6.6640625" style="18" customWidth="1"/>
    <col min="14336" max="14336" width="13.33203125" style="18" customWidth="1"/>
    <col min="14337" max="14337" width="98.33203125" style="18" customWidth="1"/>
    <col min="14338" max="14338" width="6.109375" style="18" customWidth="1"/>
    <col min="14339" max="14339" width="9.33203125" style="18" customWidth="1"/>
    <col min="14340" max="14340" width="15.44140625" style="18" customWidth="1"/>
    <col min="14341" max="14341" width="13.109375" style="18" customWidth="1"/>
    <col min="14342" max="14342" width="11.88671875" style="18" customWidth="1"/>
    <col min="14343" max="14590" width="9.109375" style="18"/>
    <col min="14591" max="14591" width="6.6640625" style="18" customWidth="1"/>
    <col min="14592" max="14592" width="13.33203125" style="18" customWidth="1"/>
    <col min="14593" max="14593" width="98.33203125" style="18" customWidth="1"/>
    <col min="14594" max="14594" width="6.109375" style="18" customWidth="1"/>
    <col min="14595" max="14595" width="9.33203125" style="18" customWidth="1"/>
    <col min="14596" max="14596" width="15.44140625" style="18" customWidth="1"/>
    <col min="14597" max="14597" width="13.109375" style="18" customWidth="1"/>
    <col min="14598" max="14598" width="11.88671875" style="18" customWidth="1"/>
    <col min="14599" max="14846" width="9.109375" style="18"/>
    <col min="14847" max="14847" width="6.6640625" style="18" customWidth="1"/>
    <col min="14848" max="14848" width="13.33203125" style="18" customWidth="1"/>
    <col min="14849" max="14849" width="98.33203125" style="18" customWidth="1"/>
    <col min="14850" max="14850" width="6.109375" style="18" customWidth="1"/>
    <col min="14851" max="14851" width="9.33203125" style="18" customWidth="1"/>
    <col min="14852" max="14852" width="15.44140625" style="18" customWidth="1"/>
    <col min="14853" max="14853" width="13.109375" style="18" customWidth="1"/>
    <col min="14854" max="14854" width="11.88671875" style="18" customWidth="1"/>
    <col min="14855" max="15102" width="9.109375" style="18"/>
    <col min="15103" max="15103" width="6.6640625" style="18" customWidth="1"/>
    <col min="15104" max="15104" width="13.33203125" style="18" customWidth="1"/>
    <col min="15105" max="15105" width="98.33203125" style="18" customWidth="1"/>
    <col min="15106" max="15106" width="6.109375" style="18" customWidth="1"/>
    <col min="15107" max="15107" width="9.33203125" style="18" customWidth="1"/>
    <col min="15108" max="15108" width="15.44140625" style="18" customWidth="1"/>
    <col min="15109" max="15109" width="13.109375" style="18" customWidth="1"/>
    <col min="15110" max="15110" width="11.88671875" style="18" customWidth="1"/>
    <col min="15111" max="15358" width="9.109375" style="18"/>
    <col min="15359" max="15359" width="6.6640625" style="18" customWidth="1"/>
    <col min="15360" max="15360" width="13.33203125" style="18" customWidth="1"/>
    <col min="15361" max="15361" width="98.33203125" style="18" customWidth="1"/>
    <col min="15362" max="15362" width="6.109375" style="18" customWidth="1"/>
    <col min="15363" max="15363" width="9.33203125" style="18" customWidth="1"/>
    <col min="15364" max="15364" width="15.44140625" style="18" customWidth="1"/>
    <col min="15365" max="15365" width="13.109375" style="18" customWidth="1"/>
    <col min="15366" max="15366" width="11.88671875" style="18" customWidth="1"/>
    <col min="15367" max="15614" width="9.109375" style="18"/>
    <col min="15615" max="15615" width="6.6640625" style="18" customWidth="1"/>
    <col min="15616" max="15616" width="13.33203125" style="18" customWidth="1"/>
    <col min="15617" max="15617" width="98.33203125" style="18" customWidth="1"/>
    <col min="15618" max="15618" width="6.109375" style="18" customWidth="1"/>
    <col min="15619" max="15619" width="9.33203125" style="18" customWidth="1"/>
    <col min="15620" max="15620" width="15.44140625" style="18" customWidth="1"/>
    <col min="15621" max="15621" width="13.109375" style="18" customWidth="1"/>
    <col min="15622" max="15622" width="11.88671875" style="18" customWidth="1"/>
    <col min="15623" max="15870" width="9.109375" style="18"/>
    <col min="15871" max="15871" width="6.6640625" style="18" customWidth="1"/>
    <col min="15872" max="15872" width="13.33203125" style="18" customWidth="1"/>
    <col min="15873" max="15873" width="98.33203125" style="18" customWidth="1"/>
    <col min="15874" max="15874" width="6.109375" style="18" customWidth="1"/>
    <col min="15875" max="15875" width="9.33203125" style="18" customWidth="1"/>
    <col min="15876" max="15876" width="15.44140625" style="18" customWidth="1"/>
    <col min="15877" max="15877" width="13.109375" style="18" customWidth="1"/>
    <col min="15878" max="15878" width="11.88671875" style="18" customWidth="1"/>
    <col min="15879" max="16126" width="9.109375" style="18"/>
    <col min="16127" max="16127" width="6.6640625" style="18" customWidth="1"/>
    <col min="16128" max="16128" width="13.33203125" style="18" customWidth="1"/>
    <col min="16129" max="16129" width="98.33203125" style="18" customWidth="1"/>
    <col min="16130" max="16130" width="6.109375" style="18" customWidth="1"/>
    <col min="16131" max="16131" width="9.33203125" style="18" customWidth="1"/>
    <col min="16132" max="16132" width="15.44140625" style="18" customWidth="1"/>
    <col min="16133" max="16133" width="13.109375" style="18" customWidth="1"/>
    <col min="16134" max="16134" width="11.88671875" style="18" customWidth="1"/>
    <col min="16135" max="16378" width="9.109375" style="18"/>
    <col min="16379" max="16379" width="9.109375" style="18" customWidth="1"/>
    <col min="16380" max="16382" width="9.109375" style="18"/>
    <col min="16383" max="16383" width="9.109375" style="18" customWidth="1"/>
    <col min="16384" max="16384" width="9.109375" style="18"/>
  </cols>
  <sheetData>
    <row r="1" spans="1:7" ht="80.25" customHeight="1">
      <c r="A1" s="291" t="s">
        <v>11</v>
      </c>
      <c r="B1" s="291"/>
      <c r="C1" s="295" t="s">
        <v>487</v>
      </c>
      <c r="D1" s="295"/>
      <c r="E1" s="295"/>
      <c r="F1" s="295"/>
      <c r="G1" s="197" t="s">
        <v>460</v>
      </c>
    </row>
    <row r="2" spans="1:7" s="4" customFormat="1" ht="35.25" customHeight="1">
      <c r="A2" s="266" t="s">
        <v>518</v>
      </c>
      <c r="B2" s="266"/>
      <c r="C2" s="266"/>
      <c r="D2" s="266"/>
      <c r="E2" s="266"/>
      <c r="F2" s="266"/>
      <c r="G2" s="266"/>
    </row>
    <row r="3" spans="1:7" s="19" customFormat="1" ht="132">
      <c r="A3" s="292" t="s">
        <v>588</v>
      </c>
      <c r="B3" s="293" t="s">
        <v>313</v>
      </c>
      <c r="C3" s="293" t="s">
        <v>2</v>
      </c>
      <c r="D3" s="294" t="s">
        <v>3</v>
      </c>
      <c r="E3" s="294" t="s">
        <v>235</v>
      </c>
      <c r="F3" s="219" t="s">
        <v>458</v>
      </c>
      <c r="G3" s="110" t="s">
        <v>459</v>
      </c>
    </row>
    <row r="4" spans="1:7" s="20" customFormat="1">
      <c r="A4" s="293"/>
      <c r="B4" s="293"/>
      <c r="C4" s="293"/>
      <c r="D4" s="294"/>
      <c r="E4" s="294"/>
      <c r="F4" s="83" t="s">
        <v>441</v>
      </c>
      <c r="G4" s="83" t="s">
        <v>441</v>
      </c>
    </row>
    <row r="5" spans="1:7" s="20" customFormat="1" ht="33" customHeight="1">
      <c r="A5" s="185"/>
      <c r="B5" s="185"/>
      <c r="C5" s="185"/>
      <c r="D5" s="59" t="s">
        <v>4</v>
      </c>
      <c r="E5" s="59" t="s">
        <v>5</v>
      </c>
      <c r="F5" s="59" t="s">
        <v>6</v>
      </c>
      <c r="G5" s="59" t="s">
        <v>7</v>
      </c>
    </row>
    <row r="6" spans="1:7" ht="15.75" customHeight="1">
      <c r="A6" s="296">
        <v>1</v>
      </c>
      <c r="B6" s="186" t="s">
        <v>314</v>
      </c>
      <c r="C6" s="143" t="s">
        <v>315</v>
      </c>
      <c r="D6" s="297"/>
      <c r="E6" s="297"/>
      <c r="F6" s="297"/>
      <c r="G6" s="297"/>
    </row>
    <row r="7" spans="1:7" s="20" customFormat="1" ht="158.4">
      <c r="A7" s="296"/>
      <c r="B7" s="186" t="s">
        <v>316</v>
      </c>
      <c r="C7" s="144" t="s">
        <v>449</v>
      </c>
      <c r="D7" s="145" t="s">
        <v>488</v>
      </c>
      <c r="E7" s="145">
        <v>500</v>
      </c>
      <c r="F7" s="146">
        <v>0</v>
      </c>
      <c r="G7" s="258">
        <f>F7*E7</f>
        <v>0</v>
      </c>
    </row>
    <row r="8" spans="1:7" s="20" customFormat="1" ht="12.75" customHeight="1">
      <c r="A8" s="289">
        <v>2</v>
      </c>
      <c r="B8" s="186" t="s">
        <v>317</v>
      </c>
      <c r="C8" s="147" t="s">
        <v>318</v>
      </c>
      <c r="D8" s="145"/>
      <c r="E8" s="148"/>
      <c r="F8" s="149"/>
      <c r="G8" s="149"/>
    </row>
    <row r="9" spans="1:7" s="20" customFormat="1" ht="66">
      <c r="A9" s="289"/>
      <c r="B9" s="186" t="s">
        <v>319</v>
      </c>
      <c r="C9" s="150" t="s">
        <v>320</v>
      </c>
      <c r="D9" s="145" t="s">
        <v>321</v>
      </c>
      <c r="E9" s="145">
        <v>1</v>
      </c>
      <c r="F9" s="146">
        <v>0</v>
      </c>
      <c r="G9" s="258">
        <f>F9*E9</f>
        <v>0</v>
      </c>
    </row>
    <row r="10" spans="1:7" s="20" customFormat="1" ht="13.5" customHeight="1">
      <c r="A10" s="289">
        <v>3</v>
      </c>
      <c r="B10" s="186" t="s">
        <v>322</v>
      </c>
      <c r="C10" s="147" t="s">
        <v>323</v>
      </c>
      <c r="D10" s="145"/>
      <c r="E10" s="145"/>
      <c r="F10" s="149"/>
      <c r="G10" s="149"/>
    </row>
    <row r="11" spans="1:7" s="20" customFormat="1" ht="66">
      <c r="A11" s="289"/>
      <c r="B11" s="186" t="s">
        <v>324</v>
      </c>
      <c r="C11" s="144" t="s">
        <v>325</v>
      </c>
      <c r="D11" s="145" t="s">
        <v>326</v>
      </c>
      <c r="E11" s="148">
        <f>200*1.2</f>
        <v>240</v>
      </c>
      <c r="F11" s="146">
        <v>0</v>
      </c>
      <c r="G11" s="258">
        <f>F11*E11</f>
        <v>0</v>
      </c>
    </row>
    <row r="12" spans="1:7" ht="128.25" customHeight="1">
      <c r="A12" s="289"/>
      <c r="B12" s="186" t="s">
        <v>327</v>
      </c>
      <c r="C12" s="144" t="s">
        <v>328</v>
      </c>
      <c r="D12" s="145" t="s">
        <v>329</v>
      </c>
      <c r="E12" s="145">
        <f>2800*1.2</f>
        <v>3360</v>
      </c>
      <c r="F12" s="146">
        <v>0</v>
      </c>
      <c r="G12" s="258">
        <f>F12*E12</f>
        <v>0</v>
      </c>
    </row>
    <row r="13" spans="1:7" ht="79.2">
      <c r="A13" s="289"/>
      <c r="B13" s="186" t="s">
        <v>330</v>
      </c>
      <c r="C13" s="144" t="s">
        <v>584</v>
      </c>
      <c r="D13" s="145" t="s">
        <v>331</v>
      </c>
      <c r="E13" s="148">
        <f>700*1.2</f>
        <v>840</v>
      </c>
      <c r="F13" s="146">
        <v>0</v>
      </c>
      <c r="G13" s="258">
        <f>F13*E13</f>
        <v>0</v>
      </c>
    </row>
    <row r="14" spans="1:7" ht="142.19999999999999" customHeight="1">
      <c r="A14" s="289"/>
      <c r="B14" s="186" t="s">
        <v>332</v>
      </c>
      <c r="C14" s="151" t="s">
        <v>447</v>
      </c>
      <c r="D14" s="145" t="s">
        <v>333</v>
      </c>
      <c r="E14" s="145">
        <f>500*1.2</f>
        <v>600</v>
      </c>
      <c r="F14" s="146">
        <v>0</v>
      </c>
      <c r="G14" s="258">
        <f>F14*E14</f>
        <v>0</v>
      </c>
    </row>
    <row r="15" spans="1:7" ht="13.5" customHeight="1">
      <c r="A15" s="289">
        <v>4</v>
      </c>
      <c r="B15" s="186" t="s">
        <v>334</v>
      </c>
      <c r="C15" s="147" t="s">
        <v>335</v>
      </c>
      <c r="D15" s="145"/>
      <c r="E15" s="145"/>
      <c r="F15" s="152"/>
      <c r="G15" s="152"/>
    </row>
    <row r="16" spans="1:7" ht="145.19999999999999">
      <c r="A16" s="289"/>
      <c r="B16" s="186" t="s">
        <v>336</v>
      </c>
      <c r="C16" s="144" t="s">
        <v>572</v>
      </c>
      <c r="D16" s="145" t="s">
        <v>489</v>
      </c>
      <c r="E16" s="145">
        <f>1200*1.2</f>
        <v>1440</v>
      </c>
      <c r="F16" s="146">
        <v>0</v>
      </c>
      <c r="G16" s="258">
        <f>F16*E16</f>
        <v>0</v>
      </c>
    </row>
    <row r="17" spans="1:7" ht="15" customHeight="1">
      <c r="A17" s="289">
        <v>5</v>
      </c>
      <c r="B17" s="186" t="s">
        <v>337</v>
      </c>
      <c r="C17" s="154" t="s">
        <v>338</v>
      </c>
      <c r="D17" s="155"/>
      <c r="E17" s="155"/>
      <c r="F17" s="152"/>
      <c r="G17" s="152"/>
    </row>
    <row r="18" spans="1:7" ht="132">
      <c r="A18" s="289"/>
      <c r="B18" s="186" t="s">
        <v>339</v>
      </c>
      <c r="C18" s="144" t="s">
        <v>340</v>
      </c>
      <c r="D18" s="145" t="s">
        <v>488</v>
      </c>
      <c r="E18" s="145">
        <f>1100*1.2</f>
        <v>1320</v>
      </c>
      <c r="F18" s="146">
        <v>0</v>
      </c>
      <c r="G18" s="258">
        <f>F18*E18</f>
        <v>0</v>
      </c>
    </row>
    <row r="19" spans="1:7" ht="14.25" customHeight="1">
      <c r="A19" s="289">
        <v>6</v>
      </c>
      <c r="B19" s="186" t="s">
        <v>341</v>
      </c>
      <c r="C19" s="156" t="s">
        <v>342</v>
      </c>
      <c r="D19" s="155"/>
      <c r="E19" s="155"/>
      <c r="F19" s="152"/>
      <c r="G19" s="152"/>
    </row>
    <row r="20" spans="1:7" s="20" customFormat="1" ht="39" customHeight="1">
      <c r="A20" s="289"/>
      <c r="B20" s="186" t="s">
        <v>343</v>
      </c>
      <c r="C20" s="157" t="s">
        <v>344</v>
      </c>
      <c r="D20" s="145" t="s">
        <v>345</v>
      </c>
      <c r="E20" s="145">
        <f>300*1.2</f>
        <v>360</v>
      </c>
      <c r="F20" s="146">
        <v>0</v>
      </c>
      <c r="G20" s="258">
        <v>0</v>
      </c>
    </row>
    <row r="21" spans="1:7" s="20" customFormat="1" ht="39" customHeight="1">
      <c r="A21" s="289"/>
      <c r="B21" s="186" t="s">
        <v>346</v>
      </c>
      <c r="C21" s="157" t="s">
        <v>347</v>
      </c>
      <c r="D21" s="145" t="s">
        <v>345</v>
      </c>
      <c r="E21" s="145">
        <f>10</f>
        <v>10</v>
      </c>
      <c r="F21" s="146">
        <v>0</v>
      </c>
      <c r="G21" s="258">
        <v>0</v>
      </c>
    </row>
    <row r="22" spans="1:7" ht="13.5" customHeight="1">
      <c r="A22" s="289">
        <v>7</v>
      </c>
      <c r="B22" s="186" t="s">
        <v>348</v>
      </c>
      <c r="C22" s="154" t="s">
        <v>349</v>
      </c>
      <c r="D22" s="158"/>
      <c r="E22" s="155"/>
      <c r="F22" s="152"/>
      <c r="G22" s="152"/>
    </row>
    <row r="23" spans="1:7" s="20" customFormat="1" ht="142.19999999999999" customHeight="1">
      <c r="A23" s="289"/>
      <c r="B23" s="186" t="s">
        <v>350</v>
      </c>
      <c r="C23" s="144" t="s">
        <v>351</v>
      </c>
      <c r="D23" s="145" t="s">
        <v>345</v>
      </c>
      <c r="E23" s="145">
        <f>50*1.2</f>
        <v>60</v>
      </c>
      <c r="F23" s="146">
        <v>0</v>
      </c>
      <c r="G23" s="258">
        <v>0</v>
      </c>
    </row>
    <row r="24" spans="1:7" ht="15.75" customHeight="1">
      <c r="A24" s="289">
        <v>8</v>
      </c>
      <c r="B24" s="250" t="s">
        <v>619</v>
      </c>
      <c r="C24" s="154" t="s">
        <v>354</v>
      </c>
      <c r="D24" s="158"/>
      <c r="E24" s="155"/>
      <c r="F24" s="152"/>
      <c r="G24" s="152"/>
    </row>
    <row r="25" spans="1:7" ht="105.6">
      <c r="A25" s="289"/>
      <c r="B25" s="248" t="s">
        <v>352</v>
      </c>
      <c r="C25" s="159" t="s">
        <v>356</v>
      </c>
      <c r="D25" s="145" t="s">
        <v>489</v>
      </c>
      <c r="E25" s="145">
        <f>500*1.2</f>
        <v>600</v>
      </c>
      <c r="F25" s="146">
        <v>0</v>
      </c>
      <c r="G25" s="258">
        <v>0</v>
      </c>
    </row>
    <row r="26" spans="1:7" ht="14.25" customHeight="1">
      <c r="A26" s="289">
        <v>9</v>
      </c>
      <c r="B26" s="248" t="s">
        <v>353</v>
      </c>
      <c r="C26" s="160" t="s">
        <v>452</v>
      </c>
      <c r="D26" s="158"/>
      <c r="E26" s="155"/>
      <c r="F26" s="152"/>
      <c r="G26" s="152"/>
    </row>
    <row r="27" spans="1:7" ht="145.19999999999999">
      <c r="A27" s="289"/>
      <c r="B27" s="248" t="s">
        <v>355</v>
      </c>
      <c r="C27" s="161" t="s">
        <v>359</v>
      </c>
      <c r="D27" s="145" t="s">
        <v>489</v>
      </c>
      <c r="E27" s="145">
        <v>5</v>
      </c>
      <c r="F27" s="146">
        <v>0</v>
      </c>
      <c r="G27" s="258">
        <v>0</v>
      </c>
    </row>
    <row r="28" spans="1:7" s="20" customFormat="1" ht="15.75" customHeight="1">
      <c r="A28" s="289">
        <v>10</v>
      </c>
      <c r="B28" s="248" t="s">
        <v>357</v>
      </c>
      <c r="C28" s="164" t="s">
        <v>361</v>
      </c>
      <c r="D28" s="145"/>
      <c r="E28" s="145"/>
      <c r="F28" s="165"/>
      <c r="G28" s="165"/>
    </row>
    <row r="29" spans="1:7" ht="145.19999999999999">
      <c r="A29" s="289"/>
      <c r="B29" s="248" t="s">
        <v>358</v>
      </c>
      <c r="C29" s="144" t="s">
        <v>450</v>
      </c>
      <c r="D29" s="145" t="s">
        <v>345</v>
      </c>
      <c r="E29" s="145">
        <f>100*1.2</f>
        <v>120</v>
      </c>
      <c r="F29" s="146">
        <v>0</v>
      </c>
      <c r="G29" s="258">
        <v>0</v>
      </c>
    </row>
    <row r="30" spans="1:7" ht="15.75" customHeight="1">
      <c r="A30" s="289">
        <v>11</v>
      </c>
      <c r="B30" s="248" t="s">
        <v>360</v>
      </c>
      <c r="C30" s="160" t="s">
        <v>364</v>
      </c>
      <c r="D30" s="158"/>
      <c r="E30" s="155"/>
      <c r="F30" s="152"/>
      <c r="G30" s="152"/>
    </row>
    <row r="31" spans="1:7" ht="78.75" customHeight="1">
      <c r="A31" s="289"/>
      <c r="B31" s="248" t="s">
        <v>362</v>
      </c>
      <c r="C31" s="144" t="s">
        <v>490</v>
      </c>
      <c r="D31" s="145" t="s">
        <v>489</v>
      </c>
      <c r="E31" s="145">
        <f>200*1.2</f>
        <v>240</v>
      </c>
      <c r="F31" s="146">
        <v>0</v>
      </c>
      <c r="G31" s="258">
        <v>0</v>
      </c>
    </row>
    <row r="32" spans="1:7" ht="40.5" customHeight="1">
      <c r="A32" s="289"/>
      <c r="B32" s="248" t="s">
        <v>603</v>
      </c>
      <c r="C32" s="167" t="s">
        <v>366</v>
      </c>
      <c r="D32" s="145" t="s">
        <v>489</v>
      </c>
      <c r="E32" s="145">
        <f>100*1.2</f>
        <v>120</v>
      </c>
      <c r="F32" s="146">
        <v>0</v>
      </c>
      <c r="G32" s="258">
        <v>0</v>
      </c>
    </row>
    <row r="33" spans="1:7" ht="63.75" customHeight="1">
      <c r="A33" s="289"/>
      <c r="B33" s="248" t="s">
        <v>604</v>
      </c>
      <c r="C33" s="144" t="s">
        <v>368</v>
      </c>
      <c r="D33" s="145" t="s">
        <v>489</v>
      </c>
      <c r="E33" s="145">
        <f>240*1.2</f>
        <v>288</v>
      </c>
      <c r="F33" s="146">
        <v>0</v>
      </c>
      <c r="G33" s="258">
        <v>0</v>
      </c>
    </row>
    <row r="34" spans="1:7" ht="95.25" customHeight="1">
      <c r="A34" s="289"/>
      <c r="B34" s="248" t="s">
        <v>605</v>
      </c>
      <c r="C34" s="162" t="s">
        <v>448</v>
      </c>
      <c r="D34" s="145" t="s">
        <v>489</v>
      </c>
      <c r="E34" s="145">
        <f>10*1.2</f>
        <v>12</v>
      </c>
      <c r="F34" s="146">
        <v>0</v>
      </c>
      <c r="G34" s="258">
        <v>0</v>
      </c>
    </row>
    <row r="35" spans="1:7" ht="105.6">
      <c r="A35" s="289"/>
      <c r="B35" s="248" t="s">
        <v>606</v>
      </c>
      <c r="C35" s="168" t="s">
        <v>371</v>
      </c>
      <c r="D35" s="145" t="s">
        <v>489</v>
      </c>
      <c r="E35" s="145">
        <v>100</v>
      </c>
      <c r="F35" s="146">
        <v>0</v>
      </c>
      <c r="G35" s="258">
        <v>0</v>
      </c>
    </row>
    <row r="36" spans="1:7" ht="18.75" customHeight="1">
      <c r="A36" s="289">
        <v>12</v>
      </c>
      <c r="B36" s="248" t="s">
        <v>363</v>
      </c>
      <c r="C36" s="143" t="s">
        <v>373</v>
      </c>
      <c r="D36" s="158"/>
      <c r="E36" s="155"/>
      <c r="F36" s="152"/>
      <c r="G36" s="152"/>
    </row>
    <row r="37" spans="1:7" ht="97.2" customHeight="1">
      <c r="A37" s="289"/>
      <c r="B37" s="248" t="s">
        <v>365</v>
      </c>
      <c r="C37" s="144" t="s">
        <v>491</v>
      </c>
      <c r="D37" s="145" t="s">
        <v>489</v>
      </c>
      <c r="E37" s="145">
        <f>65*1.2</f>
        <v>78</v>
      </c>
      <c r="F37" s="146">
        <v>0</v>
      </c>
      <c r="G37" s="258">
        <v>0</v>
      </c>
    </row>
    <row r="38" spans="1:7" ht="30" customHeight="1">
      <c r="A38" s="289"/>
      <c r="B38" s="248" t="s">
        <v>367</v>
      </c>
      <c r="C38" s="162" t="s">
        <v>492</v>
      </c>
      <c r="D38" s="145" t="s">
        <v>489</v>
      </c>
      <c r="E38" s="145">
        <f>20*1.2</f>
        <v>24</v>
      </c>
      <c r="F38" s="146">
        <v>0</v>
      </c>
      <c r="G38" s="258">
        <v>0</v>
      </c>
    </row>
    <row r="39" spans="1:7" ht="66" customHeight="1">
      <c r="A39" s="289"/>
      <c r="B39" s="248" t="s">
        <v>369</v>
      </c>
      <c r="C39" s="144" t="s">
        <v>493</v>
      </c>
      <c r="D39" s="145" t="s">
        <v>489</v>
      </c>
      <c r="E39" s="145">
        <f>50*1.2</f>
        <v>60</v>
      </c>
      <c r="F39" s="146">
        <v>0</v>
      </c>
      <c r="G39" s="258">
        <v>0</v>
      </c>
    </row>
    <row r="40" spans="1:7" s="20" customFormat="1" ht="88.2" customHeight="1">
      <c r="A40" s="289"/>
      <c r="B40" s="250" t="s">
        <v>370</v>
      </c>
      <c r="C40" s="144" t="s">
        <v>493</v>
      </c>
      <c r="D40" s="145" t="s">
        <v>489</v>
      </c>
      <c r="E40" s="145">
        <v>10</v>
      </c>
      <c r="F40" s="146">
        <v>0</v>
      </c>
      <c r="G40" s="258">
        <v>0</v>
      </c>
    </row>
    <row r="41" spans="1:7" s="20" customFormat="1" ht="145.19999999999999">
      <c r="A41" s="289"/>
      <c r="B41" s="250" t="s">
        <v>607</v>
      </c>
      <c r="C41" s="144" t="s">
        <v>494</v>
      </c>
      <c r="D41" s="145" t="s">
        <v>489</v>
      </c>
      <c r="E41" s="145">
        <f>125*1.2</f>
        <v>150</v>
      </c>
      <c r="F41" s="146">
        <v>0</v>
      </c>
      <c r="G41" s="258">
        <v>0</v>
      </c>
    </row>
    <row r="42" spans="1:7" ht="120">
      <c r="A42" s="289"/>
      <c r="B42" s="250" t="s">
        <v>608</v>
      </c>
      <c r="C42" s="144" t="s">
        <v>495</v>
      </c>
      <c r="D42" s="145" t="s">
        <v>489</v>
      </c>
      <c r="E42" s="145">
        <f>20*1.2</f>
        <v>24</v>
      </c>
      <c r="F42" s="146">
        <v>0</v>
      </c>
      <c r="G42" s="258">
        <v>0</v>
      </c>
    </row>
    <row r="43" spans="1:7" ht="131.25" customHeight="1">
      <c r="A43" s="289"/>
      <c r="B43" s="250" t="s">
        <v>609</v>
      </c>
      <c r="C43" s="168" t="s">
        <v>496</v>
      </c>
      <c r="D43" s="145" t="s">
        <v>489</v>
      </c>
      <c r="E43" s="145">
        <v>5</v>
      </c>
      <c r="F43" s="146">
        <v>0</v>
      </c>
      <c r="G43" s="258">
        <v>0</v>
      </c>
    </row>
    <row r="44" spans="1:7" ht="82.5" customHeight="1">
      <c r="A44" s="289"/>
      <c r="B44" s="250" t="s">
        <v>610</v>
      </c>
      <c r="C44" s="169" t="s">
        <v>461</v>
      </c>
      <c r="D44" s="145" t="s">
        <v>489</v>
      </c>
      <c r="E44" s="153">
        <f>300*1.2</f>
        <v>360</v>
      </c>
      <c r="F44" s="146">
        <v>0</v>
      </c>
      <c r="G44" s="258">
        <v>0</v>
      </c>
    </row>
    <row r="45" spans="1:7" ht="66">
      <c r="A45" s="289"/>
      <c r="B45" s="250" t="s">
        <v>611</v>
      </c>
      <c r="C45" s="170" t="s">
        <v>375</v>
      </c>
      <c r="D45" s="171" t="s">
        <v>12</v>
      </c>
      <c r="E45" s="172">
        <v>10</v>
      </c>
      <c r="F45" s="146">
        <v>0</v>
      </c>
      <c r="G45" s="258">
        <v>0</v>
      </c>
    </row>
    <row r="46" spans="1:7" ht="53.25" customHeight="1">
      <c r="A46" s="289"/>
      <c r="B46" s="250" t="s">
        <v>612</v>
      </c>
      <c r="C46" s="170" t="s">
        <v>497</v>
      </c>
      <c r="D46" s="171" t="s">
        <v>12</v>
      </c>
      <c r="E46" s="172">
        <v>2</v>
      </c>
      <c r="F46" s="146">
        <v>0</v>
      </c>
      <c r="G46" s="258">
        <v>0</v>
      </c>
    </row>
    <row r="47" spans="1:7" ht="41.25" customHeight="1">
      <c r="A47" s="289"/>
      <c r="B47" s="250" t="s">
        <v>620</v>
      </c>
      <c r="C47" s="173" t="s">
        <v>498</v>
      </c>
      <c r="D47" s="171" t="s">
        <v>12</v>
      </c>
      <c r="E47" s="172">
        <v>2</v>
      </c>
      <c r="F47" s="146">
        <v>0</v>
      </c>
      <c r="G47" s="258">
        <v>0</v>
      </c>
    </row>
    <row r="48" spans="1:7" ht="13.5" customHeight="1">
      <c r="A48" s="289">
        <v>13</v>
      </c>
      <c r="B48" s="288" t="s">
        <v>372</v>
      </c>
      <c r="C48" s="164" t="s">
        <v>377</v>
      </c>
      <c r="D48" s="145"/>
      <c r="E48" s="145"/>
      <c r="F48" s="152">
        <v>0</v>
      </c>
      <c r="G48" s="152"/>
    </row>
    <row r="49" spans="1:7" s="20" customFormat="1" ht="105.6">
      <c r="A49" s="289"/>
      <c r="B49" s="288"/>
      <c r="C49" s="151" t="s">
        <v>378</v>
      </c>
      <c r="D49" s="158"/>
      <c r="E49" s="155"/>
      <c r="F49" s="165"/>
      <c r="G49" s="165"/>
    </row>
    <row r="50" spans="1:7" ht="34.5" customHeight="1">
      <c r="A50" s="289"/>
      <c r="B50" s="248" t="s">
        <v>374</v>
      </c>
      <c r="C50" s="174" t="s">
        <v>379</v>
      </c>
      <c r="D50" s="145" t="s">
        <v>488</v>
      </c>
      <c r="E50" s="145">
        <f>500*1.2</f>
        <v>600</v>
      </c>
      <c r="F50" s="146">
        <v>0</v>
      </c>
      <c r="G50" s="258">
        <v>0</v>
      </c>
    </row>
    <row r="51" spans="1:7" s="20" customFormat="1" ht="39.75" customHeight="1">
      <c r="A51" s="289"/>
      <c r="B51" s="248" t="s">
        <v>613</v>
      </c>
      <c r="C51" s="174" t="s">
        <v>380</v>
      </c>
      <c r="D51" s="145" t="s">
        <v>488</v>
      </c>
      <c r="E51" s="145">
        <f>15*1.2</f>
        <v>18</v>
      </c>
      <c r="F51" s="146">
        <v>0</v>
      </c>
      <c r="G51" s="258">
        <v>0</v>
      </c>
    </row>
    <row r="52" spans="1:7" s="20" customFormat="1" ht="12" customHeight="1">
      <c r="A52" s="289">
        <v>14</v>
      </c>
      <c r="B52" s="248" t="s">
        <v>376</v>
      </c>
      <c r="C52" s="175" t="s">
        <v>382</v>
      </c>
      <c r="D52" s="145"/>
      <c r="E52" s="145"/>
      <c r="F52" s="165"/>
      <c r="G52" s="165"/>
    </row>
    <row r="53" spans="1:7" ht="64.5" customHeight="1">
      <c r="A53" s="289"/>
      <c r="B53" s="250" t="s">
        <v>621</v>
      </c>
      <c r="C53" s="144" t="s">
        <v>384</v>
      </c>
      <c r="D53" s="145" t="s">
        <v>385</v>
      </c>
      <c r="E53" s="145">
        <f>7*1.2</f>
        <v>8.4</v>
      </c>
      <c r="F53" s="146">
        <v>0</v>
      </c>
      <c r="G53" s="258">
        <v>0</v>
      </c>
    </row>
    <row r="54" spans="1:7" s="20" customFormat="1" ht="12.75" customHeight="1">
      <c r="A54" s="289">
        <v>15</v>
      </c>
      <c r="B54" s="248" t="s">
        <v>381</v>
      </c>
      <c r="C54" s="175" t="s">
        <v>387</v>
      </c>
      <c r="D54" s="176"/>
      <c r="E54" s="177"/>
      <c r="F54" s="165"/>
      <c r="G54" s="165"/>
    </row>
    <row r="55" spans="1:7" s="20" customFormat="1" ht="155.25" customHeight="1">
      <c r="A55" s="289"/>
      <c r="B55" s="248" t="s">
        <v>383</v>
      </c>
      <c r="C55" s="151" t="s">
        <v>499</v>
      </c>
      <c r="D55" s="145" t="s">
        <v>385</v>
      </c>
      <c r="E55" s="145">
        <v>2</v>
      </c>
      <c r="F55" s="146">
        <v>0</v>
      </c>
      <c r="G55" s="258">
        <v>0</v>
      </c>
    </row>
    <row r="56" spans="1:7" s="20" customFormat="1" ht="15.75" customHeight="1">
      <c r="A56" s="289">
        <v>16</v>
      </c>
      <c r="B56" s="248" t="s">
        <v>386</v>
      </c>
      <c r="C56" s="178" t="s">
        <v>390</v>
      </c>
      <c r="D56" s="176"/>
      <c r="E56" s="177"/>
      <c r="F56" s="165"/>
      <c r="G56" s="165"/>
    </row>
    <row r="57" spans="1:7" s="20" customFormat="1" ht="105.6">
      <c r="A57" s="289"/>
      <c r="B57" s="248" t="s">
        <v>388</v>
      </c>
      <c r="C57" s="151" t="s">
        <v>392</v>
      </c>
      <c r="D57" s="145" t="s">
        <v>385</v>
      </c>
      <c r="E57" s="145">
        <f>0.2*1.5</f>
        <v>0.30000000000000004</v>
      </c>
      <c r="F57" s="146">
        <v>0</v>
      </c>
      <c r="G57" s="258">
        <v>0</v>
      </c>
    </row>
    <row r="58" spans="1:7" s="21" customFormat="1" ht="92.4">
      <c r="A58" s="289"/>
      <c r="B58" s="248" t="s">
        <v>614</v>
      </c>
      <c r="C58" s="151" t="s">
        <v>394</v>
      </c>
      <c r="D58" s="145" t="s">
        <v>395</v>
      </c>
      <c r="E58" s="145">
        <v>0.5</v>
      </c>
      <c r="F58" s="146">
        <v>0</v>
      </c>
      <c r="G58" s="258">
        <v>0</v>
      </c>
    </row>
    <row r="59" spans="1:7" s="21" customFormat="1" ht="92.4">
      <c r="A59" s="289"/>
      <c r="B59" s="248" t="s">
        <v>615</v>
      </c>
      <c r="C59" s="151" t="s">
        <v>451</v>
      </c>
      <c r="D59" s="145" t="s">
        <v>395</v>
      </c>
      <c r="E59" s="145">
        <v>0.2</v>
      </c>
      <c r="F59" s="146">
        <v>0</v>
      </c>
      <c r="G59" s="258">
        <v>0</v>
      </c>
    </row>
    <row r="60" spans="1:7" s="21" customFormat="1" ht="92.4">
      <c r="A60" s="289"/>
      <c r="B60" s="248" t="s">
        <v>616</v>
      </c>
      <c r="C60" s="151" t="s">
        <v>451</v>
      </c>
      <c r="D60" s="145" t="s">
        <v>395</v>
      </c>
      <c r="E60" s="145">
        <v>0.2</v>
      </c>
      <c r="F60" s="146">
        <v>0</v>
      </c>
      <c r="G60" s="258">
        <v>0</v>
      </c>
    </row>
    <row r="61" spans="1:7" s="21" customFormat="1" ht="13.5" customHeight="1">
      <c r="A61" s="289">
        <v>17</v>
      </c>
      <c r="B61" s="248" t="s">
        <v>389</v>
      </c>
      <c r="C61" s="179" t="s">
        <v>396</v>
      </c>
      <c r="D61" s="145"/>
      <c r="E61" s="145"/>
      <c r="F61" s="180" t="s">
        <v>473</v>
      </c>
      <c r="G61" s="180"/>
    </row>
    <row r="62" spans="1:7" s="21" customFormat="1" ht="92.4">
      <c r="A62" s="289"/>
      <c r="B62" s="248" t="s">
        <v>391</v>
      </c>
      <c r="C62" s="151" t="s">
        <v>397</v>
      </c>
      <c r="D62" s="145" t="s">
        <v>489</v>
      </c>
      <c r="E62" s="145">
        <f>100*1.2</f>
        <v>120</v>
      </c>
      <c r="F62" s="146">
        <v>0</v>
      </c>
      <c r="G62" s="258" t="s">
        <v>473</v>
      </c>
    </row>
    <row r="63" spans="1:7" s="20" customFormat="1" ht="52.8">
      <c r="A63" s="289"/>
      <c r="B63" s="248" t="s">
        <v>393</v>
      </c>
      <c r="C63" s="179" t="s">
        <v>500</v>
      </c>
      <c r="D63" s="145" t="s">
        <v>488</v>
      </c>
      <c r="E63" s="145">
        <f>220*1.2</f>
        <v>264</v>
      </c>
      <c r="F63" s="146">
        <v>0</v>
      </c>
      <c r="G63" s="258">
        <v>0</v>
      </c>
    </row>
    <row r="64" spans="1:7" ht="47.25" customHeight="1">
      <c r="A64" s="166"/>
      <c r="B64" s="198"/>
      <c r="C64" s="163" t="s">
        <v>445</v>
      </c>
      <c r="D64" s="290"/>
      <c r="E64" s="290"/>
      <c r="F64" s="199"/>
      <c r="G64" s="259">
        <v>0</v>
      </c>
    </row>
    <row r="65" spans="1:7" ht="19.5" customHeight="1"/>
    <row r="66" spans="1:7" ht="18" customHeight="1">
      <c r="C66" s="24"/>
    </row>
    <row r="67" spans="1:7" ht="39.9" customHeight="1">
      <c r="A67" s="22"/>
      <c r="B67" s="22"/>
      <c r="C67" s="20"/>
      <c r="D67" s="25"/>
      <c r="E67" s="25"/>
      <c r="F67" s="22"/>
      <c r="G67" s="22"/>
    </row>
    <row r="68" spans="1:7" ht="39.9" customHeight="1">
      <c r="B68" s="22"/>
      <c r="C68" s="20"/>
    </row>
    <row r="69" spans="1:7" ht="99" customHeight="1">
      <c r="C69" s="24"/>
    </row>
    <row r="70" spans="1:7" ht="18" customHeight="1"/>
    <row r="71" spans="1:7" ht="39.9" customHeight="1"/>
    <row r="72" spans="1:7" ht="39.9" customHeight="1"/>
    <row r="73" spans="1:7" ht="39.9" customHeight="1"/>
    <row r="74" spans="1:7" ht="39.9" customHeight="1"/>
    <row r="75" spans="1:7" ht="22.5" customHeight="1"/>
    <row r="76" spans="1:7" ht="97.5" customHeight="1">
      <c r="C76" s="24"/>
    </row>
    <row r="77" spans="1:7" ht="27" customHeight="1"/>
    <row r="78" spans="1:7" ht="39.9" customHeight="1"/>
    <row r="79" spans="1:7" ht="39.9" customHeight="1"/>
    <row r="80" spans="1:7" ht="22.5" customHeight="1"/>
    <row r="81" spans="1:7" ht="81.75" customHeight="1">
      <c r="C81" s="24"/>
    </row>
    <row r="82" spans="1:7" ht="40.5" customHeight="1"/>
    <row r="83" spans="1:7" ht="21" customHeight="1"/>
    <row r="84" spans="1:7" ht="57.75" customHeight="1">
      <c r="C84" s="24"/>
    </row>
    <row r="85" spans="1:7" ht="24.75" customHeight="1"/>
    <row r="86" spans="1:7" ht="39.9" customHeight="1"/>
    <row r="87" spans="1:7" ht="39.9" customHeight="1"/>
    <row r="88" spans="1:7" ht="39.9" customHeight="1"/>
    <row r="89" spans="1:7" ht="39.9" customHeight="1"/>
    <row r="90" spans="1:7" ht="39.9" customHeight="1"/>
    <row r="91" spans="1:7" ht="39.9" customHeight="1"/>
    <row r="92" spans="1:7" ht="39.9" customHeight="1">
      <c r="A92" s="22"/>
      <c r="B92" s="22"/>
      <c r="C92" s="20"/>
      <c r="D92" s="25"/>
      <c r="E92" s="25"/>
      <c r="F92" s="22"/>
      <c r="G92" s="22"/>
    </row>
    <row r="93" spans="1:7" ht="39.9" customHeight="1">
      <c r="B93" s="22"/>
      <c r="C93" s="20"/>
      <c r="D93" s="25"/>
    </row>
    <row r="94" spans="1:7" ht="39.9" customHeight="1">
      <c r="C94" s="24"/>
    </row>
    <row r="95" spans="1:7" ht="21.75" customHeight="1"/>
    <row r="96" spans="1:7" ht="39.9" customHeight="1">
      <c r="C96" s="24"/>
    </row>
    <row r="97" spans="3:5" s="19" customFormat="1" ht="30" customHeight="1">
      <c r="C97" s="18"/>
      <c r="D97" s="23"/>
      <c r="E97" s="23"/>
    </row>
    <row r="98" spans="3:5" s="19" customFormat="1" ht="39.9" customHeight="1">
      <c r="C98" s="24"/>
      <c r="D98" s="23"/>
      <c r="E98" s="23"/>
    </row>
    <row r="99" spans="3:5" s="19" customFormat="1" ht="30.75" customHeight="1">
      <c r="C99" s="18"/>
      <c r="D99" s="23"/>
      <c r="E99" s="23"/>
    </row>
    <row r="100" spans="3:5" s="19" customFormat="1" ht="39.9" customHeight="1">
      <c r="C100" s="24"/>
      <c r="D100" s="23"/>
      <c r="E100" s="23"/>
    </row>
    <row r="101" spans="3:5" s="19" customFormat="1" ht="22.5" customHeight="1">
      <c r="C101" s="18"/>
      <c r="D101" s="23"/>
      <c r="E101" s="23"/>
    </row>
    <row r="102" spans="3:5" s="19" customFormat="1" ht="39.9" customHeight="1">
      <c r="C102" s="24"/>
      <c r="D102" s="23"/>
      <c r="E102" s="23"/>
    </row>
    <row r="103" spans="3:5" s="19" customFormat="1" ht="24.75" customHeight="1">
      <c r="C103" s="18"/>
      <c r="D103" s="23"/>
      <c r="E103" s="23"/>
    </row>
    <row r="104" spans="3:5" s="19" customFormat="1" ht="39.9" customHeight="1">
      <c r="C104" s="24"/>
      <c r="D104" s="23"/>
      <c r="E104" s="23"/>
    </row>
    <row r="105" spans="3:5" s="19" customFormat="1" ht="24" customHeight="1">
      <c r="C105" s="18"/>
      <c r="D105" s="23"/>
      <c r="E105" s="23"/>
    </row>
    <row r="106" spans="3:5" s="19" customFormat="1" ht="39.9" customHeight="1">
      <c r="C106" s="18"/>
      <c r="D106" s="23"/>
      <c r="E106" s="23"/>
    </row>
    <row r="107" spans="3:5" s="19" customFormat="1" ht="25.5" customHeight="1">
      <c r="C107" s="18"/>
      <c r="D107" s="23"/>
      <c r="E107" s="23"/>
    </row>
    <row r="108" spans="3:5" s="19" customFormat="1" ht="39.9" customHeight="1">
      <c r="C108" s="18"/>
      <c r="D108" s="23"/>
      <c r="E108" s="23"/>
    </row>
    <row r="109" spans="3:5" s="19" customFormat="1" ht="27" customHeight="1">
      <c r="C109" s="18"/>
      <c r="D109" s="23"/>
      <c r="E109" s="23"/>
    </row>
    <row r="110" spans="3:5" s="19" customFormat="1" ht="39.9" customHeight="1">
      <c r="C110" s="18"/>
      <c r="D110" s="23"/>
      <c r="E110" s="23"/>
    </row>
    <row r="111" spans="3:5" s="19" customFormat="1" ht="15.75" customHeight="1">
      <c r="C111" s="18"/>
      <c r="D111" s="23"/>
      <c r="E111" s="23"/>
    </row>
    <row r="112" spans="3:5" s="19" customFormat="1" ht="39.9" customHeight="1">
      <c r="C112" s="26"/>
      <c r="D112" s="23"/>
      <c r="E112" s="23"/>
    </row>
    <row r="113" spans="3:5" s="19" customFormat="1" ht="24" customHeight="1">
      <c r="C113" s="18"/>
      <c r="D113" s="23"/>
      <c r="E113" s="23"/>
    </row>
    <row r="114" spans="3:5" s="19" customFormat="1" ht="39.9" customHeight="1">
      <c r="C114" s="18"/>
      <c r="D114" s="23"/>
      <c r="E114" s="23"/>
    </row>
    <row r="115" spans="3:5" s="19" customFormat="1" ht="24.75" customHeight="1">
      <c r="C115" s="18"/>
      <c r="D115" s="23"/>
      <c r="E115" s="23"/>
    </row>
    <row r="116" spans="3:5" s="19" customFormat="1" ht="39.9" customHeight="1">
      <c r="C116" s="24"/>
      <c r="D116" s="23"/>
      <c r="E116" s="23"/>
    </row>
    <row r="117" spans="3:5" s="19" customFormat="1" ht="39.9" customHeight="1">
      <c r="C117" s="18"/>
      <c r="D117" s="23"/>
      <c r="E117" s="23"/>
    </row>
    <row r="118" spans="3:5" s="19" customFormat="1" ht="39.9" customHeight="1">
      <c r="C118" s="24"/>
      <c r="D118" s="23"/>
      <c r="E118" s="23"/>
    </row>
    <row r="119" spans="3:5" s="19" customFormat="1" ht="22.5" customHeight="1">
      <c r="C119" s="18"/>
      <c r="D119" s="23"/>
      <c r="E119" s="23"/>
    </row>
    <row r="120" spans="3:5" s="19" customFormat="1" ht="39.9" customHeight="1">
      <c r="C120" s="24"/>
      <c r="D120" s="23"/>
      <c r="E120" s="23"/>
    </row>
    <row r="121" spans="3:5" s="19" customFormat="1" ht="30" customHeight="1">
      <c r="C121" s="18"/>
      <c r="D121" s="23"/>
      <c r="E121" s="23"/>
    </row>
    <row r="122" spans="3:5" s="19" customFormat="1" ht="39.9" customHeight="1">
      <c r="C122" s="18"/>
      <c r="D122" s="23"/>
      <c r="E122" s="23"/>
    </row>
    <row r="123" spans="3:5" s="19" customFormat="1" ht="30" customHeight="1">
      <c r="C123" s="18"/>
      <c r="D123" s="23"/>
      <c r="E123" s="23"/>
    </row>
    <row r="124" spans="3:5" s="19" customFormat="1" ht="39.9" customHeight="1">
      <c r="C124" s="24"/>
      <c r="D124" s="23"/>
      <c r="E124" s="23"/>
    </row>
    <row r="125" spans="3:5" s="19" customFormat="1" ht="39.9" customHeight="1">
      <c r="C125" s="18"/>
      <c r="D125" s="23"/>
      <c r="E125" s="23"/>
    </row>
    <row r="126" spans="3:5" s="19" customFormat="1" ht="39.9" customHeight="1">
      <c r="C126" s="24"/>
      <c r="D126" s="23"/>
      <c r="E126" s="23"/>
    </row>
    <row r="127" spans="3:5" s="19" customFormat="1" ht="39.9" customHeight="1">
      <c r="C127" s="18"/>
      <c r="D127" s="23"/>
      <c r="E127" s="23"/>
    </row>
    <row r="128" spans="3:5" s="19" customFormat="1" ht="39.9" customHeight="1">
      <c r="C128" s="24"/>
      <c r="D128" s="23"/>
      <c r="E128" s="23"/>
    </row>
    <row r="129" spans="1:7" ht="39.9" customHeight="1"/>
    <row r="130" spans="1:7" ht="39.9" customHeight="1">
      <c r="C130" s="24"/>
    </row>
    <row r="131" spans="1:7" ht="39.9" customHeight="1"/>
    <row r="132" spans="1:7" ht="39.9" customHeight="1">
      <c r="C132" s="24"/>
    </row>
    <row r="133" spans="1:7" ht="39.9" customHeight="1"/>
    <row r="134" spans="1:7" ht="39.9" customHeight="1">
      <c r="C134" s="24"/>
    </row>
    <row r="135" spans="1:7" ht="39.9" customHeight="1">
      <c r="A135" s="22"/>
      <c r="B135" s="22"/>
      <c r="C135" s="20"/>
      <c r="D135" s="25"/>
      <c r="E135" s="25"/>
      <c r="F135" s="22"/>
      <c r="G135" s="22"/>
    </row>
    <row r="136" spans="1:7" ht="39.9" customHeight="1">
      <c r="B136" s="22"/>
      <c r="C136" s="20"/>
    </row>
    <row r="137" spans="1:7" ht="76.5" customHeight="1">
      <c r="C137" s="24"/>
    </row>
    <row r="138" spans="1:7" ht="66.75" customHeight="1">
      <c r="C138" s="24"/>
    </row>
    <row r="139" spans="1:7" ht="39.9" customHeight="1">
      <c r="A139" s="22"/>
      <c r="B139" s="22"/>
      <c r="C139" s="20"/>
      <c r="D139" s="25"/>
      <c r="E139" s="25"/>
      <c r="F139" s="22"/>
      <c r="G139" s="22"/>
    </row>
    <row r="140" spans="1:7" ht="39.9" customHeight="1">
      <c r="B140" s="22"/>
      <c r="C140" s="20"/>
    </row>
    <row r="141" spans="1:7" ht="72.75" customHeight="1">
      <c r="C141" s="24"/>
    </row>
    <row r="142" spans="1:7" ht="39.9" customHeight="1">
      <c r="A142" s="22"/>
      <c r="B142" s="22"/>
      <c r="C142" s="20"/>
      <c r="D142" s="25"/>
      <c r="E142" s="25"/>
      <c r="F142" s="22"/>
      <c r="G142" s="22"/>
    </row>
    <row r="143" spans="1:7" ht="31.5" customHeight="1">
      <c r="B143" s="22"/>
      <c r="C143" s="20"/>
    </row>
    <row r="144" spans="1:7" ht="61.5" customHeight="1">
      <c r="C144" s="24"/>
    </row>
    <row r="145" spans="1:7" ht="39.9" customHeight="1">
      <c r="A145" s="22"/>
      <c r="B145" s="22"/>
      <c r="C145" s="20"/>
      <c r="D145" s="25"/>
      <c r="E145" s="25"/>
      <c r="F145" s="22"/>
      <c r="G145" s="22"/>
    </row>
    <row r="146" spans="1:7" ht="30" customHeight="1">
      <c r="A146" s="22"/>
      <c r="B146" s="22"/>
      <c r="C146" s="20"/>
      <c r="D146" s="25"/>
      <c r="E146" s="25"/>
      <c r="F146" s="22"/>
      <c r="G146" s="22"/>
    </row>
    <row r="147" spans="1:7" ht="54.75" customHeight="1">
      <c r="C147" s="24"/>
    </row>
    <row r="148" spans="1:7" ht="24.75" customHeight="1"/>
    <row r="149" spans="1:7" ht="39.9" customHeight="1"/>
    <row r="150" spans="1:7" ht="39.9" customHeight="1"/>
    <row r="151" spans="1:7" ht="39.9" customHeight="1"/>
    <row r="152" spans="1:7" ht="39.9" customHeight="1"/>
    <row r="153" spans="1:7" ht="39.9" customHeight="1"/>
    <row r="154" spans="1:7" ht="39.9" customHeight="1"/>
    <row r="155" spans="1:7" ht="39.9" customHeight="1"/>
    <row r="156" spans="1:7" ht="39.9" customHeight="1"/>
    <row r="157" spans="1:7" ht="39.9" customHeight="1"/>
    <row r="158" spans="1:7" ht="39.9" customHeight="1"/>
    <row r="159" spans="1:7" ht="39.9" customHeight="1"/>
    <row r="160" spans="1:7"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sheetData>
  <sheetProtection password="CEE5" sheet="1" objects="1" scenarios="1" formatCells="0" formatColumns="0" formatRows="0"/>
  <mergeCells count="28">
    <mergeCell ref="A6:A7"/>
    <mergeCell ref="D6:G6"/>
    <mergeCell ref="A8:A9"/>
    <mergeCell ref="A10:A14"/>
    <mergeCell ref="A15:A16"/>
    <mergeCell ref="A1:B1"/>
    <mergeCell ref="A3:A4"/>
    <mergeCell ref="B3:B4"/>
    <mergeCell ref="D3:D4"/>
    <mergeCell ref="E3:E4"/>
    <mergeCell ref="A2:G2"/>
    <mergeCell ref="C3:C4"/>
    <mergeCell ref="C1:F1"/>
    <mergeCell ref="A28:A29"/>
    <mergeCell ref="A30:A35"/>
    <mergeCell ref="A36:A47"/>
    <mergeCell ref="A48:A51"/>
    <mergeCell ref="A17:A18"/>
    <mergeCell ref="A19:A21"/>
    <mergeCell ref="A22:A23"/>
    <mergeCell ref="A24:A25"/>
    <mergeCell ref="A26:A27"/>
    <mergeCell ref="B48:B49"/>
    <mergeCell ref="A52:A53"/>
    <mergeCell ref="D64:E64"/>
    <mergeCell ref="A56:A60"/>
    <mergeCell ref="A61:A63"/>
    <mergeCell ref="A54:A55"/>
  </mergeCells>
  <printOptions horizontalCentered="1"/>
  <pageMargins left="0.70866141732283505" right="0.70866141732283505" top="0.74803040244969399" bottom="0.74803040244969399" header="0.31496062992126" footer="0.31496062992126"/>
  <pageSetup paperSize="9" scale="60" firstPageNumber="15" orientation="landscape" r:id="rId1"/>
  <headerFooter>
    <oddFooter>&amp;R&amp;9Page &amp;P of &amp;N</oddFooter>
  </headerFooter>
  <rowBreaks count="6" manualBreakCount="6">
    <brk id="12" max="7" man="1"/>
    <brk id="16" max="6" man="1"/>
    <brk id="23" max="6" man="1"/>
    <brk id="45" max="7" man="1"/>
    <brk id="53" max="6" man="1"/>
    <brk id="154" max="9" man="1"/>
  </rowBreaks>
  <drawing r:id="rId2"/>
</worksheet>
</file>

<file path=xl/worksheets/sheet5.xml><?xml version="1.0" encoding="utf-8"?>
<worksheet xmlns="http://schemas.openxmlformats.org/spreadsheetml/2006/main" xmlns:r="http://schemas.openxmlformats.org/officeDocument/2006/relationships">
  <dimension ref="A1:F47"/>
  <sheetViews>
    <sheetView view="pageBreakPreview" topLeftCell="A4" zoomScale="70" zoomScaleNormal="55" zoomScaleSheetLayoutView="70" workbookViewId="0">
      <selection activeCell="B17" sqref="B17"/>
    </sheetView>
  </sheetViews>
  <sheetFormatPr defaultColWidth="9.109375" defaultRowHeight="13.8"/>
  <cols>
    <col min="1" max="1" width="24.109375" style="78" customWidth="1"/>
    <col min="2" max="2" width="112.6640625" style="78" customWidth="1"/>
    <col min="3" max="3" width="15" style="78" customWidth="1"/>
    <col min="4" max="4" width="13.88671875" style="78" customWidth="1"/>
    <col min="5" max="5" width="21.109375" style="78" customWidth="1"/>
    <col min="6" max="6" width="27.5546875" style="78" customWidth="1"/>
    <col min="7" max="16384" width="9.109375" style="78"/>
  </cols>
  <sheetData>
    <row r="1" spans="1:6" s="3" customFormat="1" ht="73.5" customHeight="1">
      <c r="A1" s="216" t="s">
        <v>11</v>
      </c>
      <c r="B1" s="275" t="s">
        <v>511</v>
      </c>
      <c r="C1" s="275"/>
      <c r="D1" s="275"/>
      <c r="E1" s="275"/>
      <c r="F1" s="244" t="s">
        <v>460</v>
      </c>
    </row>
    <row r="2" spans="1:6" s="79" customFormat="1" ht="35.25" customHeight="1">
      <c r="A2" s="266" t="s">
        <v>518</v>
      </c>
      <c r="B2" s="266"/>
      <c r="C2" s="266"/>
      <c r="D2" s="266"/>
      <c r="E2" s="266"/>
      <c r="F2" s="266"/>
    </row>
    <row r="3" spans="1:6" ht="270.60000000000002" customHeight="1">
      <c r="A3" s="13" t="s">
        <v>1</v>
      </c>
      <c r="B3" s="13" t="s">
        <v>2</v>
      </c>
      <c r="C3" s="13" t="s">
        <v>3</v>
      </c>
      <c r="D3" s="27" t="s">
        <v>457</v>
      </c>
      <c r="E3" s="219" t="s">
        <v>458</v>
      </c>
      <c r="F3" s="219" t="s">
        <v>459</v>
      </c>
    </row>
    <row r="4" spans="1:6">
      <c r="A4" s="5"/>
      <c r="B4" s="5"/>
      <c r="C4" s="28" t="s">
        <v>4</v>
      </c>
      <c r="D4" s="27" t="s">
        <v>5</v>
      </c>
      <c r="E4" s="28" t="s">
        <v>6</v>
      </c>
      <c r="F4" s="28" t="s">
        <v>7</v>
      </c>
    </row>
    <row r="5" spans="1:6">
      <c r="A5" s="195" t="s">
        <v>398</v>
      </c>
      <c r="B5" s="29" t="s">
        <v>587</v>
      </c>
      <c r="C5" s="27"/>
      <c r="D5" s="27"/>
      <c r="E5" s="30"/>
      <c r="F5" s="30"/>
    </row>
    <row r="6" spans="1:6" ht="72">
      <c r="A6" s="195"/>
      <c r="B6" s="31" t="s">
        <v>277</v>
      </c>
      <c r="C6" s="27"/>
      <c r="D6" s="27"/>
      <c r="E6" s="32"/>
      <c r="F6" s="30"/>
    </row>
    <row r="7" spans="1:6" ht="57.75" customHeight="1">
      <c r="A7" s="195" t="s">
        <v>399</v>
      </c>
      <c r="B7" s="33" t="s">
        <v>586</v>
      </c>
      <c r="C7" s="218" t="s">
        <v>278</v>
      </c>
      <c r="D7" s="27">
        <v>7</v>
      </c>
      <c r="E7" s="37">
        <v>0</v>
      </c>
      <c r="F7" s="260">
        <f>E7*D7</f>
        <v>0</v>
      </c>
    </row>
    <row r="8" spans="1:6" ht="69.75" customHeight="1">
      <c r="A8" s="195" t="s">
        <v>400</v>
      </c>
      <c r="B8" s="31" t="s">
        <v>279</v>
      </c>
      <c r="C8" s="27"/>
      <c r="D8" s="27"/>
      <c r="E8" s="32"/>
      <c r="F8" s="32"/>
    </row>
    <row r="9" spans="1:6" ht="16.5" customHeight="1">
      <c r="A9" s="195" t="s">
        <v>401</v>
      </c>
      <c r="B9" s="31" t="s">
        <v>280</v>
      </c>
      <c r="C9" s="30" t="s">
        <v>13</v>
      </c>
      <c r="D9" s="27">
        <v>50</v>
      </c>
      <c r="E9" s="37">
        <v>0</v>
      </c>
      <c r="F9" s="260">
        <f>E9*D9</f>
        <v>0</v>
      </c>
    </row>
    <row r="10" spans="1:6" ht="16.5" customHeight="1">
      <c r="A10" s="195" t="s">
        <v>402</v>
      </c>
      <c r="B10" s="31" t="s">
        <v>281</v>
      </c>
      <c r="C10" s="30" t="s">
        <v>13</v>
      </c>
      <c r="D10" s="27">
        <v>100</v>
      </c>
      <c r="E10" s="37">
        <v>0</v>
      </c>
      <c r="F10" s="260">
        <f>E10*D10</f>
        <v>0</v>
      </c>
    </row>
    <row r="11" spans="1:6" ht="16.5" customHeight="1">
      <c r="A11" s="195" t="s">
        <v>585</v>
      </c>
      <c r="B11" s="31" t="s">
        <v>282</v>
      </c>
      <c r="C11" s="30" t="s">
        <v>13</v>
      </c>
      <c r="D11" s="27">
        <v>300</v>
      </c>
      <c r="E11" s="37">
        <v>0</v>
      </c>
      <c r="F11" s="260">
        <f>E11*D11</f>
        <v>0</v>
      </c>
    </row>
    <row r="12" spans="1:6" ht="39.75" customHeight="1">
      <c r="A12" s="195" t="s">
        <v>403</v>
      </c>
      <c r="B12" s="31" t="s">
        <v>283</v>
      </c>
      <c r="C12" s="27"/>
      <c r="D12" s="27"/>
      <c r="E12" s="32"/>
      <c r="F12" s="32"/>
    </row>
    <row r="13" spans="1:6" ht="18.75" customHeight="1">
      <c r="A13" s="195" t="s">
        <v>404</v>
      </c>
      <c r="B13" s="31" t="s">
        <v>284</v>
      </c>
      <c r="C13" s="27" t="s">
        <v>285</v>
      </c>
      <c r="D13" s="27">
        <v>24</v>
      </c>
      <c r="E13" s="37">
        <v>0</v>
      </c>
      <c r="F13" s="260">
        <f t="shared" ref="F13:F21" si="0">E13*D13</f>
        <v>0</v>
      </c>
    </row>
    <row r="14" spans="1:6" ht="18.75" customHeight="1">
      <c r="A14" s="195" t="s">
        <v>405</v>
      </c>
      <c r="B14" s="31" t="s">
        <v>286</v>
      </c>
      <c r="C14" s="27" t="s">
        <v>285</v>
      </c>
      <c r="D14" s="27">
        <v>8</v>
      </c>
      <c r="E14" s="37">
        <v>0</v>
      </c>
      <c r="F14" s="260">
        <f t="shared" si="0"/>
        <v>0</v>
      </c>
    </row>
    <row r="15" spans="1:6" ht="18.75" customHeight="1">
      <c r="A15" s="195" t="s">
        <v>406</v>
      </c>
      <c r="B15" s="31" t="s">
        <v>287</v>
      </c>
      <c r="C15" s="27" t="s">
        <v>285</v>
      </c>
      <c r="D15" s="27">
        <v>8</v>
      </c>
      <c r="E15" s="37">
        <v>0</v>
      </c>
      <c r="F15" s="260">
        <f t="shared" si="0"/>
        <v>0</v>
      </c>
    </row>
    <row r="16" spans="1:6" ht="55.5" customHeight="1">
      <c r="A16" s="195" t="s">
        <v>407</v>
      </c>
      <c r="B16" s="31" t="s">
        <v>288</v>
      </c>
      <c r="C16" s="27" t="s">
        <v>285</v>
      </c>
      <c r="D16" s="27">
        <v>12</v>
      </c>
      <c r="E16" s="37">
        <v>0</v>
      </c>
      <c r="F16" s="260">
        <f t="shared" si="0"/>
        <v>0</v>
      </c>
    </row>
    <row r="17" spans="1:6" ht="78.75" customHeight="1">
      <c r="A17" s="195" t="s">
        <v>408</v>
      </c>
      <c r="B17" s="31" t="s">
        <v>289</v>
      </c>
      <c r="C17" s="27" t="s">
        <v>285</v>
      </c>
      <c r="D17" s="27">
        <v>7</v>
      </c>
      <c r="E17" s="37">
        <v>0</v>
      </c>
      <c r="F17" s="260">
        <f t="shared" si="0"/>
        <v>0</v>
      </c>
    </row>
    <row r="18" spans="1:6" ht="37.5" customHeight="1">
      <c r="A18" s="195" t="s">
        <v>409</v>
      </c>
      <c r="B18" s="31" t="s">
        <v>454</v>
      </c>
      <c r="C18" s="27" t="s">
        <v>285</v>
      </c>
      <c r="D18" s="27">
        <v>2</v>
      </c>
      <c r="E18" s="37">
        <v>0</v>
      </c>
      <c r="F18" s="260">
        <f t="shared" si="0"/>
        <v>0</v>
      </c>
    </row>
    <row r="19" spans="1:6" ht="72" customHeight="1">
      <c r="A19" s="195" t="s">
        <v>410</v>
      </c>
      <c r="B19" s="31" t="s">
        <v>290</v>
      </c>
      <c r="C19" s="27" t="s">
        <v>285</v>
      </c>
      <c r="D19" s="27">
        <v>4</v>
      </c>
      <c r="E19" s="37">
        <v>0</v>
      </c>
      <c r="F19" s="260">
        <f t="shared" si="0"/>
        <v>0</v>
      </c>
    </row>
    <row r="20" spans="1:6" ht="21.75" customHeight="1">
      <c r="A20" s="195" t="s">
        <v>411</v>
      </c>
      <c r="B20" s="31" t="s">
        <v>291</v>
      </c>
      <c r="C20" s="27" t="s">
        <v>285</v>
      </c>
      <c r="D20" s="27">
        <v>2</v>
      </c>
      <c r="E20" s="37">
        <v>0</v>
      </c>
      <c r="F20" s="260">
        <f t="shared" si="0"/>
        <v>0</v>
      </c>
    </row>
    <row r="21" spans="1:6" ht="21.75" customHeight="1">
      <c r="A21" s="195" t="s">
        <v>412</v>
      </c>
      <c r="B21" s="31" t="s">
        <v>455</v>
      </c>
      <c r="C21" s="27" t="s">
        <v>285</v>
      </c>
      <c r="D21" s="27">
        <v>2</v>
      </c>
      <c r="E21" s="37">
        <v>0</v>
      </c>
      <c r="F21" s="260">
        <f t="shared" si="0"/>
        <v>0</v>
      </c>
    </row>
    <row r="22" spans="1:6" ht="78.75" customHeight="1">
      <c r="A22" s="193"/>
      <c r="B22" s="31" t="s">
        <v>292</v>
      </c>
      <c r="C22" s="35"/>
      <c r="D22" s="27"/>
      <c r="E22" s="82"/>
      <c r="F22" s="32"/>
    </row>
    <row r="23" spans="1:6" ht="21.75" customHeight="1">
      <c r="A23" s="195" t="s">
        <v>413</v>
      </c>
      <c r="B23" s="29" t="s">
        <v>293</v>
      </c>
      <c r="C23" s="27"/>
      <c r="D23" s="27"/>
      <c r="E23" s="82"/>
      <c r="F23" s="32"/>
    </row>
    <row r="24" spans="1:6" ht="96">
      <c r="A24" s="195"/>
      <c r="B24" s="31" t="s">
        <v>294</v>
      </c>
      <c r="C24" s="27"/>
      <c r="D24" s="27"/>
      <c r="E24" s="32"/>
      <c r="F24" s="32"/>
    </row>
    <row r="25" spans="1:6" ht="25.5" customHeight="1">
      <c r="A25" s="195" t="s">
        <v>414</v>
      </c>
      <c r="B25" s="31" t="s">
        <v>295</v>
      </c>
      <c r="C25" s="27" t="s">
        <v>278</v>
      </c>
      <c r="D25" s="27">
        <v>7</v>
      </c>
      <c r="E25" s="37">
        <v>0</v>
      </c>
      <c r="F25" s="260">
        <f>E25*D25</f>
        <v>0</v>
      </c>
    </row>
    <row r="26" spans="1:6" ht="25.5" customHeight="1">
      <c r="A26" s="195" t="s">
        <v>415</v>
      </c>
      <c r="B26" s="31" t="s">
        <v>296</v>
      </c>
      <c r="C26" s="27"/>
      <c r="D26" s="27"/>
      <c r="E26" s="32"/>
      <c r="F26" s="32"/>
    </row>
    <row r="27" spans="1:6" ht="48">
      <c r="A27" s="195" t="s">
        <v>416</v>
      </c>
      <c r="B27" s="31" t="s">
        <v>297</v>
      </c>
      <c r="C27" s="27" t="s">
        <v>14</v>
      </c>
      <c r="D27" s="27">
        <v>1</v>
      </c>
      <c r="E27" s="37">
        <v>0</v>
      </c>
      <c r="F27" s="260">
        <f>E27*D27</f>
        <v>0</v>
      </c>
    </row>
    <row r="28" spans="1:6" ht="21.75" customHeight="1">
      <c r="A28" s="195" t="s">
        <v>417</v>
      </c>
      <c r="B28" s="31" t="s">
        <v>298</v>
      </c>
      <c r="C28" s="27"/>
      <c r="D28" s="27"/>
      <c r="E28" s="32"/>
      <c r="F28" s="32"/>
    </row>
    <row r="29" spans="1:6" ht="102">
      <c r="A29" s="195" t="s">
        <v>417</v>
      </c>
      <c r="B29" s="31" t="s">
        <v>486</v>
      </c>
      <c r="C29" s="27" t="s">
        <v>14</v>
      </c>
      <c r="D29" s="27">
        <v>1</v>
      </c>
      <c r="E29" s="37">
        <v>0</v>
      </c>
      <c r="F29" s="260">
        <f>E29*D29</f>
        <v>0</v>
      </c>
    </row>
    <row r="30" spans="1:6">
      <c r="A30" s="195" t="s">
        <v>418</v>
      </c>
      <c r="B30" s="31" t="s">
        <v>299</v>
      </c>
      <c r="C30" s="27" t="s">
        <v>14</v>
      </c>
      <c r="D30" s="27">
        <v>1</v>
      </c>
      <c r="E30" s="37">
        <v>0</v>
      </c>
      <c r="F30" s="260">
        <f>E30*D30</f>
        <v>0</v>
      </c>
    </row>
    <row r="31" spans="1:6" ht="20.25" customHeight="1">
      <c r="A31" s="195" t="s">
        <v>419</v>
      </c>
      <c r="B31" s="31" t="s">
        <v>300</v>
      </c>
      <c r="C31" s="27" t="s">
        <v>14</v>
      </c>
      <c r="D31" s="27">
        <v>1</v>
      </c>
      <c r="E31" s="37">
        <v>0</v>
      </c>
      <c r="F31" s="260">
        <f>E31*D31</f>
        <v>0</v>
      </c>
    </row>
    <row r="32" spans="1:6" ht="19.5" customHeight="1">
      <c r="A32" s="195" t="s">
        <v>420</v>
      </c>
      <c r="B32" s="31" t="s">
        <v>301</v>
      </c>
      <c r="C32" s="27" t="s">
        <v>8</v>
      </c>
      <c r="D32" s="27">
        <v>1</v>
      </c>
      <c r="E32" s="37">
        <v>0</v>
      </c>
      <c r="F32" s="260">
        <f>E32*D32</f>
        <v>0</v>
      </c>
    </row>
    <row r="33" spans="1:6" ht="21" customHeight="1">
      <c r="A33" s="195" t="s">
        <v>421</v>
      </c>
      <c r="B33" s="31" t="s">
        <v>302</v>
      </c>
      <c r="C33" s="27" t="s">
        <v>8</v>
      </c>
      <c r="D33" s="27">
        <v>4</v>
      </c>
      <c r="E33" s="37">
        <v>0</v>
      </c>
      <c r="F33" s="260">
        <f>E33*D33</f>
        <v>0</v>
      </c>
    </row>
    <row r="34" spans="1:6" ht="36">
      <c r="A34" s="195" t="s">
        <v>422</v>
      </c>
      <c r="B34" s="31" t="s">
        <v>303</v>
      </c>
      <c r="C34" s="27"/>
      <c r="D34" s="27"/>
      <c r="E34" s="32"/>
      <c r="F34" s="32"/>
    </row>
    <row r="35" spans="1:6" ht="24" customHeight="1">
      <c r="A35" s="196" t="s">
        <v>423</v>
      </c>
      <c r="B35" s="132" t="s">
        <v>580</v>
      </c>
      <c r="C35" s="133" t="s">
        <v>304</v>
      </c>
      <c r="D35" s="133">
        <v>350</v>
      </c>
      <c r="E35" s="115">
        <v>0</v>
      </c>
      <c r="F35" s="261">
        <f t="shared" ref="F35:F45" si="1">E35*D35</f>
        <v>0</v>
      </c>
    </row>
    <row r="36" spans="1:6" ht="24" customHeight="1">
      <c r="A36" s="196" t="s">
        <v>574</v>
      </c>
      <c r="B36" s="132" t="s">
        <v>573</v>
      </c>
      <c r="C36" s="133" t="s">
        <v>304</v>
      </c>
      <c r="D36" s="133">
        <v>100</v>
      </c>
      <c r="E36" s="115">
        <v>0</v>
      </c>
      <c r="F36" s="261">
        <f t="shared" si="1"/>
        <v>0</v>
      </c>
    </row>
    <row r="37" spans="1:6" ht="25.5" customHeight="1">
      <c r="A37" s="196" t="s">
        <v>424</v>
      </c>
      <c r="B37" s="132" t="s">
        <v>575</v>
      </c>
      <c r="C37" s="133" t="s">
        <v>304</v>
      </c>
      <c r="D37" s="133">
        <v>150</v>
      </c>
      <c r="E37" s="115">
        <v>0</v>
      </c>
      <c r="F37" s="261">
        <f t="shared" si="1"/>
        <v>0</v>
      </c>
    </row>
    <row r="38" spans="1:6" ht="25.5" customHeight="1">
      <c r="A38" s="196" t="s">
        <v>425</v>
      </c>
      <c r="B38" s="132" t="s">
        <v>576</v>
      </c>
      <c r="C38" s="133" t="s">
        <v>304</v>
      </c>
      <c r="D38" s="133">
        <v>50</v>
      </c>
      <c r="E38" s="115">
        <v>0</v>
      </c>
      <c r="F38" s="261">
        <f t="shared" si="1"/>
        <v>0</v>
      </c>
    </row>
    <row r="39" spans="1:6" ht="21.75" customHeight="1">
      <c r="A39" s="195" t="s">
        <v>425</v>
      </c>
      <c r="B39" s="31" t="s">
        <v>305</v>
      </c>
      <c r="C39" s="27" t="s">
        <v>8</v>
      </c>
      <c r="D39" s="27">
        <v>4</v>
      </c>
      <c r="E39" s="37">
        <v>0</v>
      </c>
      <c r="F39" s="260">
        <f t="shared" si="1"/>
        <v>0</v>
      </c>
    </row>
    <row r="40" spans="1:6" ht="19.5" customHeight="1">
      <c r="A40" s="195" t="s">
        <v>426</v>
      </c>
      <c r="B40" s="31" t="s">
        <v>306</v>
      </c>
      <c r="C40" s="27" t="s">
        <v>8</v>
      </c>
      <c r="D40" s="27">
        <v>1</v>
      </c>
      <c r="E40" s="37">
        <v>0</v>
      </c>
      <c r="F40" s="260">
        <f t="shared" si="1"/>
        <v>0</v>
      </c>
    </row>
    <row r="41" spans="1:6" ht="33.75" customHeight="1">
      <c r="A41" s="195" t="s">
        <v>427</v>
      </c>
      <c r="B41" s="31" t="s">
        <v>307</v>
      </c>
      <c r="C41" s="27" t="s">
        <v>223</v>
      </c>
      <c r="D41" s="27">
        <v>1</v>
      </c>
      <c r="E41" s="37">
        <v>0</v>
      </c>
      <c r="F41" s="260">
        <f t="shared" si="1"/>
        <v>0</v>
      </c>
    </row>
    <row r="42" spans="1:6" ht="43.5" customHeight="1">
      <c r="A42" s="195" t="s">
        <v>428</v>
      </c>
      <c r="B42" s="31" t="s">
        <v>308</v>
      </c>
      <c r="C42" s="27" t="s">
        <v>8</v>
      </c>
      <c r="D42" s="27">
        <v>1</v>
      </c>
      <c r="E42" s="37">
        <v>0</v>
      </c>
      <c r="F42" s="260">
        <f t="shared" si="1"/>
        <v>0</v>
      </c>
    </row>
    <row r="43" spans="1:6" ht="33.75" customHeight="1">
      <c r="A43" s="195" t="s">
        <v>429</v>
      </c>
      <c r="B43" s="31" t="s">
        <v>309</v>
      </c>
      <c r="C43" s="27" t="s">
        <v>270</v>
      </c>
      <c r="D43" s="27">
        <v>1</v>
      </c>
      <c r="E43" s="37">
        <v>0</v>
      </c>
      <c r="F43" s="260">
        <f t="shared" si="1"/>
        <v>0</v>
      </c>
    </row>
    <row r="44" spans="1:6" ht="33.75" customHeight="1">
      <c r="A44" s="195" t="s">
        <v>430</v>
      </c>
      <c r="B44" s="31" t="s">
        <v>310</v>
      </c>
      <c r="C44" s="27" t="s">
        <v>311</v>
      </c>
      <c r="D44" s="27">
        <v>7</v>
      </c>
      <c r="E44" s="37">
        <v>0</v>
      </c>
      <c r="F44" s="260">
        <f t="shared" si="1"/>
        <v>0</v>
      </c>
    </row>
    <row r="45" spans="1:6" ht="33.75" customHeight="1">
      <c r="A45" s="195" t="s">
        <v>431</v>
      </c>
      <c r="B45" s="31" t="s">
        <v>312</v>
      </c>
      <c r="C45" s="27" t="s">
        <v>311</v>
      </c>
      <c r="D45" s="27">
        <v>7</v>
      </c>
      <c r="E45" s="37">
        <v>0</v>
      </c>
      <c r="F45" s="260">
        <f t="shared" si="1"/>
        <v>0</v>
      </c>
    </row>
    <row r="46" spans="1:6" ht="80.25" customHeight="1">
      <c r="A46" s="35"/>
      <c r="B46" s="31" t="s">
        <v>292</v>
      </c>
      <c r="C46" s="35"/>
      <c r="D46" s="27"/>
      <c r="E46" s="32"/>
      <c r="F46" s="32"/>
    </row>
    <row r="47" spans="1:6" ht="25.5" customHeight="1">
      <c r="A47" s="298" t="s">
        <v>446</v>
      </c>
      <c r="B47" s="298"/>
      <c r="C47" s="299"/>
      <c r="D47" s="299"/>
      <c r="E47" s="262"/>
      <c r="F47" s="263">
        <f>ROUND(SUM(F7:F45),2)</f>
        <v>0</v>
      </c>
    </row>
  </sheetData>
  <sheetProtection password="CEE5" sheet="1" objects="1" scenarios="1" formatCells="0" formatColumns="0" formatRows="0"/>
  <mergeCells count="4">
    <mergeCell ref="A47:B47"/>
    <mergeCell ref="C47:D47"/>
    <mergeCell ref="B1:E1"/>
    <mergeCell ref="A2:F2"/>
  </mergeCells>
  <printOptions horizontalCentered="1"/>
  <pageMargins left="0.70866141732283505" right="0.70866141732283505" top="0.74803040244969399" bottom="0.74803040244969399" header="0.31496062992126" footer="0.31496062992126"/>
  <pageSetup paperSize="9" scale="60" fitToHeight="2" orientation="landscape" r:id="rId1"/>
  <headerFooter>
    <oddFooter>&amp;R&amp;9Page &amp;P of &amp;N</oddFooter>
  </headerFooter>
  <drawing r:id="rId2"/>
</worksheet>
</file>

<file path=xl/worksheets/sheet6.xml><?xml version="1.0" encoding="utf-8"?>
<worksheet xmlns="http://schemas.openxmlformats.org/spreadsheetml/2006/main" xmlns:r="http://schemas.openxmlformats.org/officeDocument/2006/relationships">
  <dimension ref="A1:F20"/>
  <sheetViews>
    <sheetView view="pageBreakPreview" topLeftCell="A4" zoomScale="70" zoomScaleNormal="70" zoomScaleSheetLayoutView="70" workbookViewId="0">
      <selection activeCell="B7" sqref="B7"/>
    </sheetView>
  </sheetViews>
  <sheetFormatPr defaultColWidth="9.109375" defaultRowHeight="13.8"/>
  <cols>
    <col min="1" max="1" width="23.33203125" style="78" customWidth="1"/>
    <col min="2" max="2" width="92.6640625" style="78" customWidth="1"/>
    <col min="3" max="3" width="16.6640625" style="78" customWidth="1"/>
    <col min="4" max="4" width="15.44140625" style="78" customWidth="1"/>
    <col min="5" max="5" width="25.88671875" style="78" customWidth="1"/>
    <col min="6" max="6" width="27.5546875" style="78" customWidth="1"/>
    <col min="7" max="7" width="9.109375" style="78" customWidth="1"/>
    <col min="8" max="16384" width="9.109375" style="78"/>
  </cols>
  <sheetData>
    <row r="1" spans="1:6" ht="112.5" customHeight="1">
      <c r="A1" s="80" t="s">
        <v>453</v>
      </c>
      <c r="B1" s="302" t="s">
        <v>261</v>
      </c>
      <c r="C1" s="302"/>
      <c r="D1" s="302"/>
      <c r="E1" s="302"/>
      <c r="F1" s="245" t="s">
        <v>460</v>
      </c>
    </row>
    <row r="2" spans="1:6" s="79" customFormat="1" ht="35.25" customHeight="1">
      <c r="A2" s="266" t="s">
        <v>518</v>
      </c>
      <c r="B2" s="266"/>
      <c r="C2" s="266"/>
      <c r="D2" s="266"/>
      <c r="E2" s="266"/>
      <c r="F2" s="266"/>
    </row>
    <row r="3" spans="1:6" ht="276" customHeight="1">
      <c r="A3" s="80" t="s">
        <v>1</v>
      </c>
      <c r="B3" s="80" t="s">
        <v>2</v>
      </c>
      <c r="C3" s="80" t="s">
        <v>3</v>
      </c>
      <c r="D3" s="80" t="s">
        <v>262</v>
      </c>
      <c r="E3" s="81" t="s">
        <v>458</v>
      </c>
      <c r="F3" s="81" t="s">
        <v>459</v>
      </c>
    </row>
    <row r="4" spans="1:6">
      <c r="A4" s="5"/>
      <c r="B4" s="5"/>
      <c r="C4" s="28" t="s">
        <v>4</v>
      </c>
      <c r="D4" s="28" t="s">
        <v>5</v>
      </c>
      <c r="E4" s="28" t="s">
        <v>6</v>
      </c>
      <c r="F4" s="28" t="s">
        <v>7</v>
      </c>
    </row>
    <row r="5" spans="1:6" ht="87" customHeight="1">
      <c r="A5" s="114" t="s">
        <v>263</v>
      </c>
      <c r="B5" s="234" t="s">
        <v>517</v>
      </c>
      <c r="C5" s="114" t="s">
        <v>8</v>
      </c>
      <c r="D5" s="235">
        <v>6</v>
      </c>
      <c r="E5" s="236">
        <v>1</v>
      </c>
      <c r="F5" s="237">
        <f>E5*D5</f>
        <v>6</v>
      </c>
    </row>
    <row r="6" spans="1:6" ht="66">
      <c r="A6" s="114" t="s">
        <v>264</v>
      </c>
      <c r="B6" s="234" t="s">
        <v>516</v>
      </c>
      <c r="C6" s="114" t="s">
        <v>265</v>
      </c>
      <c r="D6" s="235">
        <v>8</v>
      </c>
      <c r="E6" s="236">
        <v>0</v>
      </c>
      <c r="F6" s="237">
        <f>E6*D6</f>
        <v>0</v>
      </c>
    </row>
    <row r="7" spans="1:6" ht="52.8">
      <c r="A7" s="114" t="s">
        <v>266</v>
      </c>
      <c r="B7" s="234" t="s">
        <v>465</v>
      </c>
      <c r="C7" s="114" t="s">
        <v>8</v>
      </c>
      <c r="D7" s="235">
        <v>1</v>
      </c>
      <c r="E7" s="236">
        <v>0</v>
      </c>
      <c r="F7" s="237">
        <f>E7*D7</f>
        <v>0</v>
      </c>
    </row>
    <row r="8" spans="1:6" ht="52.8">
      <c r="A8" s="114" t="s">
        <v>267</v>
      </c>
      <c r="B8" s="234" t="s">
        <v>269</v>
      </c>
      <c r="C8" s="238"/>
      <c r="D8" s="239"/>
      <c r="E8" s="240"/>
      <c r="F8" s="237"/>
    </row>
    <row r="9" spans="1:6">
      <c r="A9" s="114" t="s">
        <v>462</v>
      </c>
      <c r="B9" s="234" t="s">
        <v>466</v>
      </c>
      <c r="C9" s="114" t="s">
        <v>8</v>
      </c>
      <c r="D9" s="235">
        <v>6</v>
      </c>
      <c r="E9" s="236">
        <v>0</v>
      </c>
      <c r="F9" s="237">
        <f t="shared" ref="F9:F15" si="0">E9*D9</f>
        <v>0</v>
      </c>
    </row>
    <row r="10" spans="1:6">
      <c r="A10" s="114" t="s">
        <v>463</v>
      </c>
      <c r="B10" s="234" t="s">
        <v>467</v>
      </c>
      <c r="C10" s="114" t="s">
        <v>8</v>
      </c>
      <c r="D10" s="235">
        <v>2</v>
      </c>
      <c r="E10" s="236">
        <v>0</v>
      </c>
      <c r="F10" s="237">
        <f t="shared" si="0"/>
        <v>0</v>
      </c>
    </row>
    <row r="11" spans="1:6" ht="24.75" customHeight="1">
      <c r="A11" s="114" t="s">
        <v>464</v>
      </c>
      <c r="B11" s="234" t="s">
        <v>468</v>
      </c>
      <c r="C11" s="114" t="s">
        <v>273</v>
      </c>
      <c r="D11" s="235">
        <v>225</v>
      </c>
      <c r="E11" s="236">
        <v>0</v>
      </c>
      <c r="F11" s="237">
        <f t="shared" si="0"/>
        <v>0</v>
      </c>
    </row>
    <row r="12" spans="1:6" ht="24.75" customHeight="1">
      <c r="A12" s="114" t="s">
        <v>554</v>
      </c>
      <c r="B12" s="234" t="s">
        <v>469</v>
      </c>
      <c r="C12" s="114" t="s">
        <v>273</v>
      </c>
      <c r="D12" s="235">
        <v>100</v>
      </c>
      <c r="E12" s="236">
        <v>0</v>
      </c>
      <c r="F12" s="237">
        <f t="shared" si="0"/>
        <v>0</v>
      </c>
    </row>
    <row r="13" spans="1:6" ht="24.75" customHeight="1">
      <c r="A13" s="114" t="s">
        <v>555</v>
      </c>
      <c r="B13" s="234" t="s">
        <v>470</v>
      </c>
      <c r="C13" s="114" t="s">
        <v>273</v>
      </c>
      <c r="D13" s="235">
        <v>50</v>
      </c>
      <c r="E13" s="236">
        <v>0</v>
      </c>
      <c r="F13" s="237">
        <f t="shared" si="0"/>
        <v>0</v>
      </c>
    </row>
    <row r="14" spans="1:6" ht="24.75" customHeight="1">
      <c r="A14" s="114" t="s">
        <v>556</v>
      </c>
      <c r="B14" s="234" t="s">
        <v>471</v>
      </c>
      <c r="C14" s="114" t="s">
        <v>273</v>
      </c>
      <c r="D14" s="235">
        <v>100</v>
      </c>
      <c r="E14" s="236">
        <v>0</v>
      </c>
      <c r="F14" s="237">
        <f t="shared" si="0"/>
        <v>0</v>
      </c>
    </row>
    <row r="15" spans="1:6" ht="26.4">
      <c r="A15" s="114" t="s">
        <v>557</v>
      </c>
      <c r="B15" s="234" t="s">
        <v>472</v>
      </c>
      <c r="C15" s="114" t="s">
        <v>270</v>
      </c>
      <c r="D15" s="235">
        <v>10</v>
      </c>
      <c r="E15" s="236">
        <v>0</v>
      </c>
      <c r="F15" s="237">
        <f t="shared" si="0"/>
        <v>0</v>
      </c>
    </row>
    <row r="16" spans="1:6" ht="68.25" customHeight="1">
      <c r="A16" s="114" t="s">
        <v>268</v>
      </c>
      <c r="B16" s="234" t="s">
        <v>271</v>
      </c>
      <c r="C16" s="114"/>
      <c r="D16" s="235"/>
      <c r="E16" s="115"/>
      <c r="F16" s="237" t="s">
        <v>473</v>
      </c>
    </row>
    <row r="17" spans="1:6" ht="24" customHeight="1">
      <c r="A17" s="218" t="s">
        <v>558</v>
      </c>
      <c r="B17" s="33" t="s">
        <v>272</v>
      </c>
      <c r="C17" s="218" t="s">
        <v>273</v>
      </c>
      <c r="D17" s="217">
        <v>150</v>
      </c>
      <c r="E17" s="2">
        <v>0</v>
      </c>
      <c r="F17" s="36">
        <f>E17*D17</f>
        <v>0</v>
      </c>
    </row>
    <row r="18" spans="1:6" ht="24" customHeight="1">
      <c r="A18" s="218" t="s">
        <v>559</v>
      </c>
      <c r="B18" s="33" t="s">
        <v>274</v>
      </c>
      <c r="C18" s="218" t="s">
        <v>273</v>
      </c>
      <c r="D18" s="217">
        <v>350</v>
      </c>
      <c r="E18" s="2">
        <v>0</v>
      </c>
      <c r="F18" s="36">
        <f>E18*D18</f>
        <v>0</v>
      </c>
    </row>
    <row r="19" spans="1:6" ht="24" customHeight="1">
      <c r="A19" s="218" t="s">
        <v>560</v>
      </c>
      <c r="B19" s="33" t="s">
        <v>275</v>
      </c>
      <c r="C19" s="218" t="s">
        <v>273</v>
      </c>
      <c r="D19" s="217">
        <v>150</v>
      </c>
      <c r="E19" s="2">
        <v>0</v>
      </c>
      <c r="F19" s="36">
        <f>E19*D19</f>
        <v>0</v>
      </c>
    </row>
    <row r="20" spans="1:6" ht="22.5" customHeight="1">
      <c r="A20" s="300" t="s">
        <v>276</v>
      </c>
      <c r="B20" s="300"/>
      <c r="C20" s="301"/>
      <c r="D20" s="301"/>
      <c r="E20" s="218"/>
      <c r="F20" s="194">
        <f>SUM(F5:F19)</f>
        <v>6</v>
      </c>
    </row>
  </sheetData>
  <sheetProtection password="CEE5" sheet="1" objects="1" scenarios="1" formatCells="0" formatColumns="0" formatRows="0"/>
  <mergeCells count="4">
    <mergeCell ref="A20:B20"/>
    <mergeCell ref="C20:D20"/>
    <mergeCell ref="B1:E1"/>
    <mergeCell ref="A2:F2"/>
  </mergeCells>
  <printOptions horizontalCentered="1"/>
  <pageMargins left="0.70866141732283505" right="0.70866141732283505" top="0.74803040244969399" bottom="0.74803040244969399" header="0.31496062992126" footer="0.31496062992126"/>
  <pageSetup paperSize="9" scale="60" orientation="landscape" r:id="rId1"/>
  <headerFooter>
    <oddFooter>&amp;R&amp;9Page &amp;P of &amp;N</oddFooter>
  </headerFooter>
  <drawing r:id="rId2"/>
</worksheet>
</file>

<file path=xl/worksheets/sheet7.xml><?xml version="1.0" encoding="utf-8"?>
<worksheet xmlns="http://schemas.openxmlformats.org/spreadsheetml/2006/main" xmlns:r="http://schemas.openxmlformats.org/officeDocument/2006/relationships">
  <sheetPr codeName="Sheet4"/>
  <dimension ref="A1:F21"/>
  <sheetViews>
    <sheetView view="pageBreakPreview" zoomScale="70" zoomScaleNormal="70" zoomScaleSheetLayoutView="70" workbookViewId="0">
      <selection activeCell="B8" sqref="B8"/>
    </sheetView>
  </sheetViews>
  <sheetFormatPr defaultColWidth="9.109375" defaultRowHeight="13.2"/>
  <cols>
    <col min="1" max="1" width="20.5546875" style="39" customWidth="1"/>
    <col min="2" max="2" width="109.109375" style="40" customWidth="1"/>
    <col min="3" max="3" width="9.6640625" style="39" customWidth="1"/>
    <col min="4" max="4" width="11" style="39" customWidth="1"/>
    <col min="5" max="5" width="25" style="38" customWidth="1"/>
    <col min="6" max="6" width="32.44140625" style="38" customWidth="1"/>
    <col min="7" max="53" width="9.109375" style="38"/>
    <col min="54" max="54" width="20.5546875" style="38" customWidth="1"/>
    <col min="55" max="55" width="112.88671875" style="38" customWidth="1"/>
    <col min="56" max="56" width="9.88671875" style="38" customWidth="1"/>
    <col min="57" max="57" width="14.44140625" style="38" customWidth="1"/>
    <col min="58" max="58" width="41.5546875" style="38" customWidth="1"/>
    <col min="59" max="59" width="45.5546875" style="38" customWidth="1"/>
    <col min="60" max="309" width="9.109375" style="38"/>
    <col min="310" max="310" width="20.5546875" style="38" customWidth="1"/>
    <col min="311" max="311" width="112.88671875" style="38" customWidth="1"/>
    <col min="312" max="312" width="9.88671875" style="38" customWidth="1"/>
    <col min="313" max="313" width="14.44140625" style="38" customWidth="1"/>
    <col min="314" max="314" width="41.5546875" style="38" customWidth="1"/>
    <col min="315" max="315" width="45.5546875" style="38" customWidth="1"/>
    <col min="316" max="565" width="9.109375" style="38"/>
    <col min="566" max="566" width="20.5546875" style="38" customWidth="1"/>
    <col min="567" max="567" width="112.88671875" style="38" customWidth="1"/>
    <col min="568" max="568" width="9.88671875" style="38" customWidth="1"/>
    <col min="569" max="569" width="14.44140625" style="38" customWidth="1"/>
    <col min="570" max="570" width="41.5546875" style="38" customWidth="1"/>
    <col min="571" max="571" width="45.5546875" style="38" customWidth="1"/>
    <col min="572" max="821" width="9.109375" style="38"/>
    <col min="822" max="822" width="20.5546875" style="38" customWidth="1"/>
    <col min="823" max="823" width="112.88671875" style="38" customWidth="1"/>
    <col min="824" max="824" width="9.88671875" style="38" customWidth="1"/>
    <col min="825" max="825" width="14.44140625" style="38" customWidth="1"/>
    <col min="826" max="826" width="41.5546875" style="38" customWidth="1"/>
    <col min="827" max="827" width="45.5546875" style="38" customWidth="1"/>
    <col min="828" max="1077" width="9.109375" style="38"/>
    <col min="1078" max="1078" width="20.5546875" style="38" customWidth="1"/>
    <col min="1079" max="1079" width="112.88671875" style="38" customWidth="1"/>
    <col min="1080" max="1080" width="9.88671875" style="38" customWidth="1"/>
    <col min="1081" max="1081" width="14.44140625" style="38" customWidth="1"/>
    <col min="1082" max="1082" width="41.5546875" style="38" customWidth="1"/>
    <col min="1083" max="1083" width="45.5546875" style="38" customWidth="1"/>
    <col min="1084" max="1333" width="9.109375" style="38"/>
    <col min="1334" max="1334" width="20.5546875" style="38" customWidth="1"/>
    <col min="1335" max="1335" width="112.88671875" style="38" customWidth="1"/>
    <col min="1336" max="1336" width="9.88671875" style="38" customWidth="1"/>
    <col min="1337" max="1337" width="14.44140625" style="38" customWidth="1"/>
    <col min="1338" max="1338" width="41.5546875" style="38" customWidth="1"/>
    <col min="1339" max="1339" width="45.5546875" style="38" customWidth="1"/>
    <col min="1340" max="1589" width="9.109375" style="38"/>
    <col min="1590" max="1590" width="20.5546875" style="38" customWidth="1"/>
    <col min="1591" max="1591" width="112.88671875" style="38" customWidth="1"/>
    <col min="1592" max="1592" width="9.88671875" style="38" customWidth="1"/>
    <col min="1593" max="1593" width="14.44140625" style="38" customWidth="1"/>
    <col min="1594" max="1594" width="41.5546875" style="38" customWidth="1"/>
    <col min="1595" max="1595" width="45.5546875" style="38" customWidth="1"/>
    <col min="1596" max="1845" width="9.109375" style="38"/>
    <col min="1846" max="1846" width="20.5546875" style="38" customWidth="1"/>
    <col min="1847" max="1847" width="112.88671875" style="38" customWidth="1"/>
    <col min="1848" max="1848" width="9.88671875" style="38" customWidth="1"/>
    <col min="1849" max="1849" width="14.44140625" style="38" customWidth="1"/>
    <col min="1850" max="1850" width="41.5546875" style="38" customWidth="1"/>
    <col min="1851" max="1851" width="45.5546875" style="38" customWidth="1"/>
    <col min="1852" max="2101" width="9.109375" style="38"/>
    <col min="2102" max="2102" width="20.5546875" style="38" customWidth="1"/>
    <col min="2103" max="2103" width="112.88671875" style="38" customWidth="1"/>
    <col min="2104" max="2104" width="9.88671875" style="38" customWidth="1"/>
    <col min="2105" max="2105" width="14.44140625" style="38" customWidth="1"/>
    <col min="2106" max="2106" width="41.5546875" style="38" customWidth="1"/>
    <col min="2107" max="2107" width="45.5546875" style="38" customWidth="1"/>
    <col min="2108" max="2357" width="9.109375" style="38"/>
    <col min="2358" max="2358" width="20.5546875" style="38" customWidth="1"/>
    <col min="2359" max="2359" width="112.88671875" style="38" customWidth="1"/>
    <col min="2360" max="2360" width="9.88671875" style="38" customWidth="1"/>
    <col min="2361" max="2361" width="14.44140625" style="38" customWidth="1"/>
    <col min="2362" max="2362" width="41.5546875" style="38" customWidth="1"/>
    <col min="2363" max="2363" width="45.5546875" style="38" customWidth="1"/>
    <col min="2364" max="2613" width="9.109375" style="38"/>
    <col min="2614" max="2614" width="20.5546875" style="38" customWidth="1"/>
    <col min="2615" max="2615" width="112.88671875" style="38" customWidth="1"/>
    <col min="2616" max="2616" width="9.88671875" style="38" customWidth="1"/>
    <col min="2617" max="2617" width="14.44140625" style="38" customWidth="1"/>
    <col min="2618" max="2618" width="41.5546875" style="38" customWidth="1"/>
    <col min="2619" max="2619" width="45.5546875" style="38" customWidth="1"/>
    <col min="2620" max="2869" width="9.109375" style="38"/>
    <col min="2870" max="2870" width="20.5546875" style="38" customWidth="1"/>
    <col min="2871" max="2871" width="112.88671875" style="38" customWidth="1"/>
    <col min="2872" max="2872" width="9.88671875" style="38" customWidth="1"/>
    <col min="2873" max="2873" width="14.44140625" style="38" customWidth="1"/>
    <col min="2874" max="2874" width="41.5546875" style="38" customWidth="1"/>
    <col min="2875" max="2875" width="45.5546875" style="38" customWidth="1"/>
    <col min="2876" max="3125" width="9.109375" style="38"/>
    <col min="3126" max="3126" width="20.5546875" style="38" customWidth="1"/>
    <col min="3127" max="3127" width="112.88671875" style="38" customWidth="1"/>
    <col min="3128" max="3128" width="9.88671875" style="38" customWidth="1"/>
    <col min="3129" max="3129" width="14.44140625" style="38" customWidth="1"/>
    <col min="3130" max="3130" width="41.5546875" style="38" customWidth="1"/>
    <col min="3131" max="3131" width="45.5546875" style="38" customWidth="1"/>
    <col min="3132" max="3381" width="9.109375" style="38"/>
    <col min="3382" max="3382" width="20.5546875" style="38" customWidth="1"/>
    <col min="3383" max="3383" width="112.88671875" style="38" customWidth="1"/>
    <col min="3384" max="3384" width="9.88671875" style="38" customWidth="1"/>
    <col min="3385" max="3385" width="14.44140625" style="38" customWidth="1"/>
    <col min="3386" max="3386" width="41.5546875" style="38" customWidth="1"/>
    <col min="3387" max="3387" width="45.5546875" style="38" customWidth="1"/>
    <col min="3388" max="3637" width="9.109375" style="38"/>
    <col min="3638" max="3638" width="20.5546875" style="38" customWidth="1"/>
    <col min="3639" max="3639" width="112.88671875" style="38" customWidth="1"/>
    <col min="3640" max="3640" width="9.88671875" style="38" customWidth="1"/>
    <col min="3641" max="3641" width="14.44140625" style="38" customWidth="1"/>
    <col min="3642" max="3642" width="41.5546875" style="38" customWidth="1"/>
    <col min="3643" max="3643" width="45.5546875" style="38" customWidth="1"/>
    <col min="3644" max="3893" width="9.109375" style="38"/>
    <col min="3894" max="3894" width="20.5546875" style="38" customWidth="1"/>
    <col min="3895" max="3895" width="112.88671875" style="38" customWidth="1"/>
    <col min="3896" max="3896" width="9.88671875" style="38" customWidth="1"/>
    <col min="3897" max="3897" width="14.44140625" style="38" customWidth="1"/>
    <col min="3898" max="3898" width="41.5546875" style="38" customWidth="1"/>
    <col min="3899" max="3899" width="45.5546875" style="38" customWidth="1"/>
    <col min="3900" max="4149" width="9.109375" style="38"/>
    <col min="4150" max="4150" width="20.5546875" style="38" customWidth="1"/>
    <col min="4151" max="4151" width="112.88671875" style="38" customWidth="1"/>
    <col min="4152" max="4152" width="9.88671875" style="38" customWidth="1"/>
    <col min="4153" max="4153" width="14.44140625" style="38" customWidth="1"/>
    <col min="4154" max="4154" width="41.5546875" style="38" customWidth="1"/>
    <col min="4155" max="4155" width="45.5546875" style="38" customWidth="1"/>
    <col min="4156" max="4405" width="9.109375" style="38"/>
    <col min="4406" max="4406" width="20.5546875" style="38" customWidth="1"/>
    <col min="4407" max="4407" width="112.88671875" style="38" customWidth="1"/>
    <col min="4408" max="4408" width="9.88671875" style="38" customWidth="1"/>
    <col min="4409" max="4409" width="14.44140625" style="38" customWidth="1"/>
    <col min="4410" max="4410" width="41.5546875" style="38" customWidth="1"/>
    <col min="4411" max="4411" width="45.5546875" style="38" customWidth="1"/>
    <col min="4412" max="4661" width="9.109375" style="38"/>
    <col min="4662" max="4662" width="20.5546875" style="38" customWidth="1"/>
    <col min="4663" max="4663" width="112.88671875" style="38" customWidth="1"/>
    <col min="4664" max="4664" width="9.88671875" style="38" customWidth="1"/>
    <col min="4665" max="4665" width="14.44140625" style="38" customWidth="1"/>
    <col min="4666" max="4666" width="41.5546875" style="38" customWidth="1"/>
    <col min="4667" max="4667" width="45.5546875" style="38" customWidth="1"/>
    <col min="4668" max="4917" width="9.109375" style="38"/>
    <col min="4918" max="4918" width="20.5546875" style="38" customWidth="1"/>
    <col min="4919" max="4919" width="112.88671875" style="38" customWidth="1"/>
    <col min="4920" max="4920" width="9.88671875" style="38" customWidth="1"/>
    <col min="4921" max="4921" width="14.44140625" style="38" customWidth="1"/>
    <col min="4922" max="4922" width="41.5546875" style="38" customWidth="1"/>
    <col min="4923" max="4923" width="45.5546875" style="38" customWidth="1"/>
    <col min="4924" max="5173" width="9.109375" style="38"/>
    <col min="5174" max="5174" width="20.5546875" style="38" customWidth="1"/>
    <col min="5175" max="5175" width="112.88671875" style="38" customWidth="1"/>
    <col min="5176" max="5176" width="9.88671875" style="38" customWidth="1"/>
    <col min="5177" max="5177" width="14.44140625" style="38" customWidth="1"/>
    <col min="5178" max="5178" width="41.5546875" style="38" customWidth="1"/>
    <col min="5179" max="5179" width="45.5546875" style="38" customWidth="1"/>
    <col min="5180" max="5429" width="9.109375" style="38"/>
    <col min="5430" max="5430" width="20.5546875" style="38" customWidth="1"/>
    <col min="5431" max="5431" width="112.88671875" style="38" customWidth="1"/>
    <col min="5432" max="5432" width="9.88671875" style="38" customWidth="1"/>
    <col min="5433" max="5433" width="14.44140625" style="38" customWidth="1"/>
    <col min="5434" max="5434" width="41.5546875" style="38" customWidth="1"/>
    <col min="5435" max="5435" width="45.5546875" style="38" customWidth="1"/>
    <col min="5436" max="5685" width="9.109375" style="38"/>
    <col min="5686" max="5686" width="20.5546875" style="38" customWidth="1"/>
    <col min="5687" max="5687" width="112.88671875" style="38" customWidth="1"/>
    <col min="5688" max="5688" width="9.88671875" style="38" customWidth="1"/>
    <col min="5689" max="5689" width="14.44140625" style="38" customWidth="1"/>
    <col min="5690" max="5690" width="41.5546875" style="38" customWidth="1"/>
    <col min="5691" max="5691" width="45.5546875" style="38" customWidth="1"/>
    <col min="5692" max="5941" width="9.109375" style="38"/>
    <col min="5942" max="5942" width="20.5546875" style="38" customWidth="1"/>
    <col min="5943" max="5943" width="112.88671875" style="38" customWidth="1"/>
    <col min="5944" max="5944" width="9.88671875" style="38" customWidth="1"/>
    <col min="5945" max="5945" width="14.44140625" style="38" customWidth="1"/>
    <col min="5946" max="5946" width="41.5546875" style="38" customWidth="1"/>
    <col min="5947" max="5947" width="45.5546875" style="38" customWidth="1"/>
    <col min="5948" max="6197" width="9.109375" style="38"/>
    <col min="6198" max="6198" width="20.5546875" style="38" customWidth="1"/>
    <col min="6199" max="6199" width="112.88671875" style="38" customWidth="1"/>
    <col min="6200" max="6200" width="9.88671875" style="38" customWidth="1"/>
    <col min="6201" max="6201" width="14.44140625" style="38" customWidth="1"/>
    <col min="6202" max="6202" width="41.5546875" style="38" customWidth="1"/>
    <col min="6203" max="6203" width="45.5546875" style="38" customWidth="1"/>
    <col min="6204" max="6453" width="9.109375" style="38"/>
    <col min="6454" max="6454" width="20.5546875" style="38" customWidth="1"/>
    <col min="6455" max="6455" width="112.88671875" style="38" customWidth="1"/>
    <col min="6456" max="6456" width="9.88671875" style="38" customWidth="1"/>
    <col min="6457" max="6457" width="14.44140625" style="38" customWidth="1"/>
    <col min="6458" max="6458" width="41.5546875" style="38" customWidth="1"/>
    <col min="6459" max="6459" width="45.5546875" style="38" customWidth="1"/>
    <col min="6460" max="6709" width="9.109375" style="38"/>
    <col min="6710" max="6710" width="20.5546875" style="38" customWidth="1"/>
    <col min="6711" max="6711" width="112.88671875" style="38" customWidth="1"/>
    <col min="6712" max="6712" width="9.88671875" style="38" customWidth="1"/>
    <col min="6713" max="6713" width="14.44140625" style="38" customWidth="1"/>
    <col min="6714" max="6714" width="41.5546875" style="38" customWidth="1"/>
    <col min="6715" max="6715" width="45.5546875" style="38" customWidth="1"/>
    <col min="6716" max="6965" width="9.109375" style="38"/>
    <col min="6966" max="6966" width="20.5546875" style="38" customWidth="1"/>
    <col min="6967" max="6967" width="112.88671875" style="38" customWidth="1"/>
    <col min="6968" max="6968" width="9.88671875" style="38" customWidth="1"/>
    <col min="6969" max="6969" width="14.44140625" style="38" customWidth="1"/>
    <col min="6970" max="6970" width="41.5546875" style="38" customWidth="1"/>
    <col min="6971" max="6971" width="45.5546875" style="38" customWidth="1"/>
    <col min="6972" max="7221" width="9.109375" style="38"/>
    <col min="7222" max="7222" width="20.5546875" style="38" customWidth="1"/>
    <col min="7223" max="7223" width="112.88671875" style="38" customWidth="1"/>
    <col min="7224" max="7224" width="9.88671875" style="38" customWidth="1"/>
    <col min="7225" max="7225" width="14.44140625" style="38" customWidth="1"/>
    <col min="7226" max="7226" width="41.5546875" style="38" customWidth="1"/>
    <col min="7227" max="7227" width="45.5546875" style="38" customWidth="1"/>
    <col min="7228" max="7477" width="9.109375" style="38"/>
    <col min="7478" max="7478" width="20.5546875" style="38" customWidth="1"/>
    <col min="7479" max="7479" width="112.88671875" style="38" customWidth="1"/>
    <col min="7480" max="7480" width="9.88671875" style="38" customWidth="1"/>
    <col min="7481" max="7481" width="14.44140625" style="38" customWidth="1"/>
    <col min="7482" max="7482" width="41.5546875" style="38" customWidth="1"/>
    <col min="7483" max="7483" width="45.5546875" style="38" customWidth="1"/>
    <col min="7484" max="7733" width="9.109375" style="38"/>
    <col min="7734" max="7734" width="20.5546875" style="38" customWidth="1"/>
    <col min="7735" max="7735" width="112.88671875" style="38" customWidth="1"/>
    <col min="7736" max="7736" width="9.88671875" style="38" customWidth="1"/>
    <col min="7737" max="7737" width="14.44140625" style="38" customWidth="1"/>
    <col min="7738" max="7738" width="41.5546875" style="38" customWidth="1"/>
    <col min="7739" max="7739" width="45.5546875" style="38" customWidth="1"/>
    <col min="7740" max="7989" width="9.109375" style="38"/>
    <col min="7990" max="7990" width="20.5546875" style="38" customWidth="1"/>
    <col min="7991" max="7991" width="112.88671875" style="38" customWidth="1"/>
    <col min="7992" max="7992" width="9.88671875" style="38" customWidth="1"/>
    <col min="7993" max="7993" width="14.44140625" style="38" customWidth="1"/>
    <col min="7994" max="7994" width="41.5546875" style="38" customWidth="1"/>
    <col min="7995" max="7995" width="45.5546875" style="38" customWidth="1"/>
    <col min="7996" max="8245" width="9.109375" style="38"/>
    <col min="8246" max="8246" width="20.5546875" style="38" customWidth="1"/>
    <col min="8247" max="8247" width="112.88671875" style="38" customWidth="1"/>
    <col min="8248" max="8248" width="9.88671875" style="38" customWidth="1"/>
    <col min="8249" max="8249" width="14.44140625" style="38" customWidth="1"/>
    <col min="8250" max="8250" width="41.5546875" style="38" customWidth="1"/>
    <col min="8251" max="8251" width="45.5546875" style="38" customWidth="1"/>
    <col min="8252" max="8501" width="9.109375" style="38"/>
    <col min="8502" max="8502" width="20.5546875" style="38" customWidth="1"/>
    <col min="8503" max="8503" width="112.88671875" style="38" customWidth="1"/>
    <col min="8504" max="8504" width="9.88671875" style="38" customWidth="1"/>
    <col min="8505" max="8505" width="14.44140625" style="38" customWidth="1"/>
    <col min="8506" max="8506" width="41.5546875" style="38" customWidth="1"/>
    <col min="8507" max="8507" width="45.5546875" style="38" customWidth="1"/>
    <col min="8508" max="8757" width="9.109375" style="38"/>
    <col min="8758" max="8758" width="20.5546875" style="38" customWidth="1"/>
    <col min="8759" max="8759" width="112.88671875" style="38" customWidth="1"/>
    <col min="8760" max="8760" width="9.88671875" style="38" customWidth="1"/>
    <col min="8761" max="8761" width="14.44140625" style="38" customWidth="1"/>
    <col min="8762" max="8762" width="41.5546875" style="38" customWidth="1"/>
    <col min="8763" max="8763" width="45.5546875" style="38" customWidth="1"/>
    <col min="8764" max="9013" width="9.109375" style="38"/>
    <col min="9014" max="9014" width="20.5546875" style="38" customWidth="1"/>
    <col min="9015" max="9015" width="112.88671875" style="38" customWidth="1"/>
    <col min="9016" max="9016" width="9.88671875" style="38" customWidth="1"/>
    <col min="9017" max="9017" width="14.44140625" style="38" customWidth="1"/>
    <col min="9018" max="9018" width="41.5546875" style="38" customWidth="1"/>
    <col min="9019" max="9019" width="45.5546875" style="38" customWidth="1"/>
    <col min="9020" max="9269" width="9.109375" style="38"/>
    <col min="9270" max="9270" width="20.5546875" style="38" customWidth="1"/>
    <col min="9271" max="9271" width="112.88671875" style="38" customWidth="1"/>
    <col min="9272" max="9272" width="9.88671875" style="38" customWidth="1"/>
    <col min="9273" max="9273" width="14.44140625" style="38" customWidth="1"/>
    <col min="9274" max="9274" width="41.5546875" style="38" customWidth="1"/>
    <col min="9275" max="9275" width="45.5546875" style="38" customWidth="1"/>
    <col min="9276" max="9525" width="9.109375" style="38"/>
    <col min="9526" max="9526" width="20.5546875" style="38" customWidth="1"/>
    <col min="9527" max="9527" width="112.88671875" style="38" customWidth="1"/>
    <col min="9528" max="9528" width="9.88671875" style="38" customWidth="1"/>
    <col min="9529" max="9529" width="14.44140625" style="38" customWidth="1"/>
    <col min="9530" max="9530" width="41.5546875" style="38" customWidth="1"/>
    <col min="9531" max="9531" width="45.5546875" style="38" customWidth="1"/>
    <col min="9532" max="9781" width="9.109375" style="38"/>
    <col min="9782" max="9782" width="20.5546875" style="38" customWidth="1"/>
    <col min="9783" max="9783" width="112.88671875" style="38" customWidth="1"/>
    <col min="9784" max="9784" width="9.88671875" style="38" customWidth="1"/>
    <col min="9785" max="9785" width="14.44140625" style="38" customWidth="1"/>
    <col min="9786" max="9786" width="41.5546875" style="38" customWidth="1"/>
    <col min="9787" max="9787" width="45.5546875" style="38" customWidth="1"/>
    <col min="9788" max="10037" width="9.109375" style="38"/>
    <col min="10038" max="10038" width="20.5546875" style="38" customWidth="1"/>
    <col min="10039" max="10039" width="112.88671875" style="38" customWidth="1"/>
    <col min="10040" max="10040" width="9.88671875" style="38" customWidth="1"/>
    <col min="10041" max="10041" width="14.44140625" style="38" customWidth="1"/>
    <col min="10042" max="10042" width="41.5546875" style="38" customWidth="1"/>
    <col min="10043" max="10043" width="45.5546875" style="38" customWidth="1"/>
    <col min="10044" max="10293" width="9.109375" style="38"/>
    <col min="10294" max="10294" width="20.5546875" style="38" customWidth="1"/>
    <col min="10295" max="10295" width="112.88671875" style="38" customWidth="1"/>
    <col min="10296" max="10296" width="9.88671875" style="38" customWidth="1"/>
    <col min="10297" max="10297" width="14.44140625" style="38" customWidth="1"/>
    <col min="10298" max="10298" width="41.5546875" style="38" customWidth="1"/>
    <col min="10299" max="10299" width="45.5546875" style="38" customWidth="1"/>
    <col min="10300" max="10549" width="9.109375" style="38"/>
    <col min="10550" max="10550" width="20.5546875" style="38" customWidth="1"/>
    <col min="10551" max="10551" width="112.88671875" style="38" customWidth="1"/>
    <col min="10552" max="10552" width="9.88671875" style="38" customWidth="1"/>
    <col min="10553" max="10553" width="14.44140625" style="38" customWidth="1"/>
    <col min="10554" max="10554" width="41.5546875" style="38" customWidth="1"/>
    <col min="10555" max="10555" width="45.5546875" style="38" customWidth="1"/>
    <col min="10556" max="10805" width="9.109375" style="38"/>
    <col min="10806" max="10806" width="20.5546875" style="38" customWidth="1"/>
    <col min="10807" max="10807" width="112.88671875" style="38" customWidth="1"/>
    <col min="10808" max="10808" width="9.88671875" style="38" customWidth="1"/>
    <col min="10809" max="10809" width="14.44140625" style="38" customWidth="1"/>
    <col min="10810" max="10810" width="41.5546875" style="38" customWidth="1"/>
    <col min="10811" max="10811" width="45.5546875" style="38" customWidth="1"/>
    <col min="10812" max="11061" width="9.109375" style="38"/>
    <col min="11062" max="11062" width="20.5546875" style="38" customWidth="1"/>
    <col min="11063" max="11063" width="112.88671875" style="38" customWidth="1"/>
    <col min="11064" max="11064" width="9.88671875" style="38" customWidth="1"/>
    <col min="11065" max="11065" width="14.44140625" style="38" customWidth="1"/>
    <col min="11066" max="11066" width="41.5546875" style="38" customWidth="1"/>
    <col min="11067" max="11067" width="45.5546875" style="38" customWidth="1"/>
    <col min="11068" max="11317" width="9.109375" style="38"/>
    <col min="11318" max="11318" width="20.5546875" style="38" customWidth="1"/>
    <col min="11319" max="11319" width="112.88671875" style="38" customWidth="1"/>
    <col min="11320" max="11320" width="9.88671875" style="38" customWidth="1"/>
    <col min="11321" max="11321" width="14.44140625" style="38" customWidth="1"/>
    <col min="11322" max="11322" width="41.5546875" style="38" customWidth="1"/>
    <col min="11323" max="11323" width="45.5546875" style="38" customWidth="1"/>
    <col min="11324" max="11573" width="9.109375" style="38"/>
    <col min="11574" max="11574" width="20.5546875" style="38" customWidth="1"/>
    <col min="11575" max="11575" width="112.88671875" style="38" customWidth="1"/>
    <col min="11576" max="11576" width="9.88671875" style="38" customWidth="1"/>
    <col min="11577" max="11577" width="14.44140625" style="38" customWidth="1"/>
    <col min="11578" max="11578" width="41.5546875" style="38" customWidth="1"/>
    <col min="11579" max="11579" width="45.5546875" style="38" customWidth="1"/>
    <col min="11580" max="11829" width="9.109375" style="38"/>
    <col min="11830" max="11830" width="20.5546875" style="38" customWidth="1"/>
    <col min="11831" max="11831" width="112.88671875" style="38" customWidth="1"/>
    <col min="11832" max="11832" width="9.88671875" style="38" customWidth="1"/>
    <col min="11833" max="11833" width="14.44140625" style="38" customWidth="1"/>
    <col min="11834" max="11834" width="41.5546875" style="38" customWidth="1"/>
    <col min="11835" max="11835" width="45.5546875" style="38" customWidth="1"/>
    <col min="11836" max="12085" width="9.109375" style="38"/>
    <col min="12086" max="12086" width="20.5546875" style="38" customWidth="1"/>
    <col min="12087" max="12087" width="112.88671875" style="38" customWidth="1"/>
    <col min="12088" max="12088" width="9.88671875" style="38" customWidth="1"/>
    <col min="12089" max="12089" width="14.44140625" style="38" customWidth="1"/>
    <col min="12090" max="12090" width="41.5546875" style="38" customWidth="1"/>
    <col min="12091" max="12091" width="45.5546875" style="38" customWidth="1"/>
    <col min="12092" max="12341" width="9.109375" style="38"/>
    <col min="12342" max="12342" width="20.5546875" style="38" customWidth="1"/>
    <col min="12343" max="12343" width="112.88671875" style="38" customWidth="1"/>
    <col min="12344" max="12344" width="9.88671875" style="38" customWidth="1"/>
    <col min="12345" max="12345" width="14.44140625" style="38" customWidth="1"/>
    <col min="12346" max="12346" width="41.5546875" style="38" customWidth="1"/>
    <col min="12347" max="12347" width="45.5546875" style="38" customWidth="1"/>
    <col min="12348" max="12597" width="9.109375" style="38"/>
    <col min="12598" max="12598" width="20.5546875" style="38" customWidth="1"/>
    <col min="12599" max="12599" width="112.88671875" style="38" customWidth="1"/>
    <col min="12600" max="12600" width="9.88671875" style="38" customWidth="1"/>
    <col min="12601" max="12601" width="14.44140625" style="38" customWidth="1"/>
    <col min="12602" max="12602" width="41.5546875" style="38" customWidth="1"/>
    <col min="12603" max="12603" width="45.5546875" style="38" customWidth="1"/>
    <col min="12604" max="12853" width="9.109375" style="38"/>
    <col min="12854" max="12854" width="20.5546875" style="38" customWidth="1"/>
    <col min="12855" max="12855" width="112.88671875" style="38" customWidth="1"/>
    <col min="12856" max="12856" width="9.88671875" style="38" customWidth="1"/>
    <col min="12857" max="12857" width="14.44140625" style="38" customWidth="1"/>
    <col min="12858" max="12858" width="41.5546875" style="38" customWidth="1"/>
    <col min="12859" max="12859" width="45.5546875" style="38" customWidth="1"/>
    <col min="12860" max="13109" width="9.109375" style="38"/>
    <col min="13110" max="13110" width="20.5546875" style="38" customWidth="1"/>
    <col min="13111" max="13111" width="112.88671875" style="38" customWidth="1"/>
    <col min="13112" max="13112" width="9.88671875" style="38" customWidth="1"/>
    <col min="13113" max="13113" width="14.44140625" style="38" customWidth="1"/>
    <col min="13114" max="13114" width="41.5546875" style="38" customWidth="1"/>
    <col min="13115" max="13115" width="45.5546875" style="38" customWidth="1"/>
    <col min="13116" max="13365" width="9.109375" style="38"/>
    <col min="13366" max="13366" width="20.5546875" style="38" customWidth="1"/>
    <col min="13367" max="13367" width="112.88671875" style="38" customWidth="1"/>
    <col min="13368" max="13368" width="9.88671875" style="38" customWidth="1"/>
    <col min="13369" max="13369" width="14.44140625" style="38" customWidth="1"/>
    <col min="13370" max="13370" width="41.5546875" style="38" customWidth="1"/>
    <col min="13371" max="13371" width="45.5546875" style="38" customWidth="1"/>
    <col min="13372" max="16384" width="9.109375" style="38"/>
  </cols>
  <sheetData>
    <row r="1" spans="1:6" ht="70.5" customHeight="1">
      <c r="A1" s="188" t="s">
        <v>11</v>
      </c>
      <c r="B1" s="305" t="s">
        <v>213</v>
      </c>
      <c r="C1" s="305"/>
      <c r="D1" s="305"/>
      <c r="E1" s="305"/>
      <c r="F1" s="52" t="s">
        <v>460</v>
      </c>
    </row>
    <row r="2" spans="1:6" s="54" customFormat="1" ht="25.5" customHeight="1">
      <c r="A2" s="304" t="s">
        <v>518</v>
      </c>
      <c r="B2" s="304"/>
      <c r="C2" s="304"/>
      <c r="D2" s="304"/>
      <c r="E2" s="304"/>
      <c r="F2" s="304"/>
    </row>
    <row r="3" spans="1:6" ht="190.2" customHeight="1">
      <c r="A3" s="71" t="s">
        <v>214</v>
      </c>
      <c r="B3" s="71" t="s">
        <v>2</v>
      </c>
      <c r="C3" s="71" t="s">
        <v>3</v>
      </c>
      <c r="D3" s="71" t="s">
        <v>15</v>
      </c>
      <c r="E3" s="110" t="s">
        <v>458</v>
      </c>
      <c r="F3" s="110" t="s">
        <v>459</v>
      </c>
    </row>
    <row r="4" spans="1:6" ht="26.25" customHeight="1">
      <c r="A4" s="71"/>
      <c r="B4" s="71"/>
      <c r="C4" s="59" t="s">
        <v>4</v>
      </c>
      <c r="D4" s="59" t="s">
        <v>5</v>
      </c>
      <c r="E4" s="59" t="s">
        <v>6</v>
      </c>
      <c r="F4" s="59" t="s">
        <v>7</v>
      </c>
    </row>
    <row r="5" spans="1:6" ht="30.75" customHeight="1">
      <c r="A5" s="34" t="s">
        <v>215</v>
      </c>
      <c r="B5" s="72" t="s">
        <v>216</v>
      </c>
      <c r="C5" s="59"/>
      <c r="D5" s="59"/>
      <c r="E5" s="59"/>
      <c r="F5" s="59"/>
    </row>
    <row r="6" spans="1:6" ht="57.75" customHeight="1">
      <c r="A6" s="34" t="s">
        <v>217</v>
      </c>
      <c r="B6" s="33" t="s">
        <v>480</v>
      </c>
      <c r="C6" s="34" t="s">
        <v>12</v>
      </c>
      <c r="D6" s="73">
        <v>2</v>
      </c>
      <c r="E6" s="37">
        <v>0</v>
      </c>
      <c r="F6" s="37">
        <f>E6*D6</f>
        <v>0</v>
      </c>
    </row>
    <row r="7" spans="1:6" ht="45.75" customHeight="1">
      <c r="A7" s="114" t="s">
        <v>218</v>
      </c>
      <c r="B7" s="234" t="s">
        <v>481</v>
      </c>
      <c r="C7" s="114" t="s">
        <v>12</v>
      </c>
      <c r="D7" s="241">
        <v>4</v>
      </c>
      <c r="E7" s="115">
        <v>0</v>
      </c>
      <c r="F7" s="37">
        <f t="shared" ref="F7:F20" si="0">E7*D7</f>
        <v>0</v>
      </c>
    </row>
    <row r="8" spans="1:6" ht="44.25" customHeight="1">
      <c r="A8" s="114" t="s">
        <v>219</v>
      </c>
      <c r="B8" s="242" t="s">
        <v>561</v>
      </c>
      <c r="C8" s="114" t="s">
        <v>8</v>
      </c>
      <c r="D8" s="241">
        <v>2</v>
      </c>
      <c r="E8" s="115">
        <v>0</v>
      </c>
      <c r="F8" s="37">
        <f t="shared" si="0"/>
        <v>0</v>
      </c>
    </row>
    <row r="9" spans="1:6" ht="54.75" customHeight="1">
      <c r="A9" s="114" t="s">
        <v>220</v>
      </c>
      <c r="B9" s="243" t="s">
        <v>482</v>
      </c>
      <c r="C9" s="114" t="s">
        <v>12</v>
      </c>
      <c r="D9" s="241">
        <v>1</v>
      </c>
      <c r="E9" s="115">
        <v>0</v>
      </c>
      <c r="F9" s="37">
        <f t="shared" si="0"/>
        <v>0</v>
      </c>
    </row>
    <row r="10" spans="1:6" ht="120" customHeight="1">
      <c r="A10" s="114" t="s">
        <v>562</v>
      </c>
      <c r="B10" s="243" t="s">
        <v>483</v>
      </c>
      <c r="C10" s="114"/>
      <c r="D10" s="183"/>
      <c r="E10" s="115"/>
      <c r="F10" s="115" t="s">
        <v>474</v>
      </c>
    </row>
    <row r="11" spans="1:6" ht="15" customHeight="1">
      <c r="A11" s="34" t="s">
        <v>563</v>
      </c>
      <c r="B11" s="76" t="s">
        <v>224</v>
      </c>
      <c r="C11" s="75" t="s">
        <v>222</v>
      </c>
      <c r="D11" s="74">
        <v>1000</v>
      </c>
      <c r="E11" s="37">
        <v>0</v>
      </c>
      <c r="F11" s="37">
        <f t="shared" si="0"/>
        <v>0</v>
      </c>
    </row>
    <row r="12" spans="1:6" ht="15" customHeight="1">
      <c r="A12" s="34" t="s">
        <v>564</v>
      </c>
      <c r="B12" s="76" t="s">
        <v>225</v>
      </c>
      <c r="C12" s="75" t="s">
        <v>222</v>
      </c>
      <c r="D12" s="74">
        <v>500</v>
      </c>
      <c r="E12" s="37">
        <v>0</v>
      </c>
      <c r="F12" s="37">
        <f t="shared" si="0"/>
        <v>0</v>
      </c>
    </row>
    <row r="13" spans="1:6" ht="15" customHeight="1">
      <c r="A13" s="34" t="s">
        <v>565</v>
      </c>
      <c r="B13" s="76" t="s">
        <v>226</v>
      </c>
      <c r="C13" s="75" t="s">
        <v>222</v>
      </c>
      <c r="D13" s="74">
        <v>200</v>
      </c>
      <c r="E13" s="37">
        <v>0</v>
      </c>
      <c r="F13" s="37">
        <f t="shared" si="0"/>
        <v>0</v>
      </c>
    </row>
    <row r="14" spans="1:6" ht="15" customHeight="1">
      <c r="A14" s="114" t="s">
        <v>566</v>
      </c>
      <c r="B14" s="181" t="s">
        <v>227</v>
      </c>
      <c r="C14" s="182" t="s">
        <v>222</v>
      </c>
      <c r="D14" s="183">
        <v>100</v>
      </c>
      <c r="E14" s="115">
        <v>0</v>
      </c>
      <c r="F14" s="37">
        <f t="shared" si="0"/>
        <v>0</v>
      </c>
    </row>
    <row r="15" spans="1:6" ht="15" customHeight="1">
      <c r="A15" s="114" t="s">
        <v>567</v>
      </c>
      <c r="B15" s="181" t="s">
        <v>228</v>
      </c>
      <c r="C15" s="182" t="s">
        <v>12</v>
      </c>
      <c r="D15" s="183">
        <v>2</v>
      </c>
      <c r="E15" s="115">
        <v>0</v>
      </c>
      <c r="F15" s="37">
        <f t="shared" si="0"/>
        <v>0</v>
      </c>
    </row>
    <row r="16" spans="1:6" ht="15" customHeight="1">
      <c r="A16" s="114" t="s">
        <v>568</v>
      </c>
      <c r="B16" s="181" t="s">
        <v>229</v>
      </c>
      <c r="C16" s="182" t="s">
        <v>222</v>
      </c>
      <c r="D16" s="183">
        <v>20</v>
      </c>
      <c r="E16" s="115">
        <v>0</v>
      </c>
      <c r="F16" s="37">
        <f t="shared" si="0"/>
        <v>0</v>
      </c>
    </row>
    <row r="17" spans="1:6" ht="15" customHeight="1">
      <c r="A17" s="114" t="s">
        <v>569</v>
      </c>
      <c r="B17" s="181" t="s">
        <v>230</v>
      </c>
      <c r="C17" s="182" t="s">
        <v>222</v>
      </c>
      <c r="D17" s="183">
        <v>100</v>
      </c>
      <c r="E17" s="115">
        <v>0</v>
      </c>
      <c r="F17" s="37">
        <f t="shared" si="0"/>
        <v>0</v>
      </c>
    </row>
    <row r="18" spans="1:6" ht="15" customHeight="1">
      <c r="A18" s="114" t="s">
        <v>570</v>
      </c>
      <c r="B18" s="181" t="s">
        <v>231</v>
      </c>
      <c r="C18" s="182" t="s">
        <v>222</v>
      </c>
      <c r="D18" s="183">
        <v>25</v>
      </c>
      <c r="E18" s="115">
        <v>0</v>
      </c>
      <c r="F18" s="37">
        <f t="shared" si="0"/>
        <v>0</v>
      </c>
    </row>
    <row r="19" spans="1:6" ht="96" customHeight="1">
      <c r="A19" s="34" t="s">
        <v>221</v>
      </c>
      <c r="B19" s="69" t="s">
        <v>484</v>
      </c>
      <c r="C19" s="75" t="s">
        <v>12</v>
      </c>
      <c r="D19" s="74">
        <v>1</v>
      </c>
      <c r="E19" s="37">
        <v>0</v>
      </c>
      <c r="F19" s="37">
        <f t="shared" si="0"/>
        <v>0</v>
      </c>
    </row>
    <row r="20" spans="1:6" s="77" customFormat="1" ht="30.75" customHeight="1">
      <c r="A20" s="34" t="s">
        <v>571</v>
      </c>
      <c r="B20" s="69" t="s">
        <v>485</v>
      </c>
      <c r="C20" s="75" t="s">
        <v>12</v>
      </c>
      <c r="D20" s="74">
        <v>1</v>
      </c>
      <c r="E20" s="37">
        <v>0</v>
      </c>
      <c r="F20" s="37">
        <f t="shared" si="0"/>
        <v>0</v>
      </c>
    </row>
    <row r="21" spans="1:6" ht="20.25" customHeight="1">
      <c r="A21" s="303" t="s">
        <v>232</v>
      </c>
      <c r="B21" s="303"/>
      <c r="C21" s="303"/>
      <c r="D21" s="303"/>
      <c r="E21" s="264"/>
      <c r="F21" s="265">
        <f>ROUND(SUM(F6:F20),2)</f>
        <v>0</v>
      </c>
    </row>
  </sheetData>
  <sheetProtection password="CEE5" sheet="1" objects="1" scenarios="1" formatCells="0" formatColumns="0" formatRows="0"/>
  <mergeCells count="4">
    <mergeCell ref="A21:B21"/>
    <mergeCell ref="C21:D21"/>
    <mergeCell ref="A2:F2"/>
    <mergeCell ref="B1:E1"/>
  </mergeCells>
  <printOptions horizontalCentered="1"/>
  <pageMargins left="0.70866141732283505" right="0.70866141732283505" top="0.74803040244969399" bottom="0.74803040244969399" header="0.31496062992126" footer="0.31496062992126"/>
  <pageSetup paperSize="9" scale="60" orientation="landscape" r:id="rId1"/>
  <headerFooter>
    <oddFooter>&amp;R&amp;9Page &amp;P of &amp;N</oddFooter>
  </headerFooter>
  <drawing r:id="rId2"/>
</worksheet>
</file>

<file path=xl/worksheets/sheet8.xml><?xml version="1.0" encoding="utf-8"?>
<worksheet xmlns="http://schemas.openxmlformats.org/spreadsheetml/2006/main" xmlns:r="http://schemas.openxmlformats.org/officeDocument/2006/relationships">
  <dimension ref="A1:F19"/>
  <sheetViews>
    <sheetView tabSelected="1" view="pageBreakPreview" topLeftCell="B1" zoomScale="85" zoomScaleNormal="55" zoomScaleSheetLayoutView="85" workbookViewId="0">
      <selection activeCell="F13" sqref="F13"/>
    </sheetView>
  </sheetViews>
  <sheetFormatPr defaultRowHeight="13.8"/>
  <cols>
    <col min="1" max="1" width="17.88671875" style="41" customWidth="1"/>
    <col min="2" max="2" width="102.33203125" style="42" customWidth="1"/>
    <col min="3" max="3" width="8.44140625" style="42" customWidth="1"/>
    <col min="4" max="4" width="10.44140625" style="42" customWidth="1"/>
    <col min="5" max="5" width="37.88671875" style="42" customWidth="1"/>
    <col min="6" max="6" width="42.6640625" style="42" customWidth="1"/>
    <col min="7" max="255" width="9.109375" style="42"/>
    <col min="256" max="256" width="17.88671875" style="42" customWidth="1"/>
    <col min="257" max="257" width="91.109375" style="42" customWidth="1"/>
    <col min="258" max="258" width="8.5546875" style="42" customWidth="1"/>
    <col min="259" max="259" width="10.6640625" style="42" customWidth="1"/>
    <col min="260" max="260" width="37.88671875" style="42" customWidth="1"/>
    <col min="261" max="261" width="42.6640625" style="42" customWidth="1"/>
    <col min="262" max="511" width="9.109375" style="42"/>
    <col min="512" max="512" width="17.88671875" style="42" customWidth="1"/>
    <col min="513" max="513" width="91.109375" style="42" customWidth="1"/>
    <col min="514" max="514" width="8.5546875" style="42" customWidth="1"/>
    <col min="515" max="515" width="10.6640625" style="42" customWidth="1"/>
    <col min="516" max="516" width="37.88671875" style="42" customWidth="1"/>
    <col min="517" max="517" width="42.6640625" style="42" customWidth="1"/>
    <col min="518" max="767" width="9.109375" style="42"/>
    <col min="768" max="768" width="17.88671875" style="42" customWidth="1"/>
    <col min="769" max="769" width="91.109375" style="42" customWidth="1"/>
    <col min="770" max="770" width="8.5546875" style="42" customWidth="1"/>
    <col min="771" max="771" width="10.6640625" style="42" customWidth="1"/>
    <col min="772" max="772" width="37.88671875" style="42" customWidth="1"/>
    <col min="773" max="773" width="42.6640625" style="42" customWidth="1"/>
    <col min="774" max="1023" width="9.109375" style="42"/>
    <col min="1024" max="1024" width="17.88671875" style="42" customWidth="1"/>
    <col min="1025" max="1025" width="91.109375" style="42" customWidth="1"/>
    <col min="1026" max="1026" width="8.5546875" style="42" customWidth="1"/>
    <col min="1027" max="1027" width="10.6640625" style="42" customWidth="1"/>
    <col min="1028" max="1028" width="37.88671875" style="42" customWidth="1"/>
    <col min="1029" max="1029" width="42.6640625" style="42" customWidth="1"/>
    <col min="1030" max="1279" width="9.109375" style="42"/>
    <col min="1280" max="1280" width="17.88671875" style="42" customWidth="1"/>
    <col min="1281" max="1281" width="91.109375" style="42" customWidth="1"/>
    <col min="1282" max="1282" width="8.5546875" style="42" customWidth="1"/>
    <col min="1283" max="1283" width="10.6640625" style="42" customWidth="1"/>
    <col min="1284" max="1284" width="37.88671875" style="42" customWidth="1"/>
    <col min="1285" max="1285" width="42.6640625" style="42" customWidth="1"/>
    <col min="1286" max="1535" width="9.109375" style="42"/>
    <col min="1536" max="1536" width="17.88671875" style="42" customWidth="1"/>
    <col min="1537" max="1537" width="91.109375" style="42" customWidth="1"/>
    <col min="1538" max="1538" width="8.5546875" style="42" customWidth="1"/>
    <col min="1539" max="1539" width="10.6640625" style="42" customWidth="1"/>
    <col min="1540" max="1540" width="37.88671875" style="42" customWidth="1"/>
    <col min="1541" max="1541" width="42.6640625" style="42" customWidth="1"/>
    <col min="1542" max="1791" width="9.109375" style="42"/>
    <col min="1792" max="1792" width="17.88671875" style="42" customWidth="1"/>
    <col min="1793" max="1793" width="91.109375" style="42" customWidth="1"/>
    <col min="1794" max="1794" width="8.5546875" style="42" customWidth="1"/>
    <col min="1795" max="1795" width="10.6640625" style="42" customWidth="1"/>
    <col min="1796" max="1796" width="37.88671875" style="42" customWidth="1"/>
    <col min="1797" max="1797" width="42.6640625" style="42" customWidth="1"/>
    <col min="1798" max="2047" width="9.109375" style="42"/>
    <col min="2048" max="2048" width="17.88671875" style="42" customWidth="1"/>
    <col min="2049" max="2049" width="91.109375" style="42" customWidth="1"/>
    <col min="2050" max="2050" width="8.5546875" style="42" customWidth="1"/>
    <col min="2051" max="2051" width="10.6640625" style="42" customWidth="1"/>
    <col min="2052" max="2052" width="37.88671875" style="42" customWidth="1"/>
    <col min="2053" max="2053" width="42.6640625" style="42" customWidth="1"/>
    <col min="2054" max="2303" width="9.109375" style="42"/>
    <col min="2304" max="2304" width="17.88671875" style="42" customWidth="1"/>
    <col min="2305" max="2305" width="91.109375" style="42" customWidth="1"/>
    <col min="2306" max="2306" width="8.5546875" style="42" customWidth="1"/>
    <col min="2307" max="2307" width="10.6640625" style="42" customWidth="1"/>
    <col min="2308" max="2308" width="37.88671875" style="42" customWidth="1"/>
    <col min="2309" max="2309" width="42.6640625" style="42" customWidth="1"/>
    <col min="2310" max="2559" width="9.109375" style="42"/>
    <col min="2560" max="2560" width="17.88671875" style="42" customWidth="1"/>
    <col min="2561" max="2561" width="91.109375" style="42" customWidth="1"/>
    <col min="2562" max="2562" width="8.5546875" style="42" customWidth="1"/>
    <col min="2563" max="2563" width="10.6640625" style="42" customWidth="1"/>
    <col min="2564" max="2564" width="37.88671875" style="42" customWidth="1"/>
    <col min="2565" max="2565" width="42.6640625" style="42" customWidth="1"/>
    <col min="2566" max="2815" width="9.109375" style="42"/>
    <col min="2816" max="2816" width="17.88671875" style="42" customWidth="1"/>
    <col min="2817" max="2817" width="91.109375" style="42" customWidth="1"/>
    <col min="2818" max="2818" width="8.5546875" style="42" customWidth="1"/>
    <col min="2819" max="2819" width="10.6640625" style="42" customWidth="1"/>
    <col min="2820" max="2820" width="37.88671875" style="42" customWidth="1"/>
    <col min="2821" max="2821" width="42.6640625" style="42" customWidth="1"/>
    <col min="2822" max="3071" width="9.109375" style="42"/>
    <col min="3072" max="3072" width="17.88671875" style="42" customWidth="1"/>
    <col min="3073" max="3073" width="91.109375" style="42" customWidth="1"/>
    <col min="3074" max="3074" width="8.5546875" style="42" customWidth="1"/>
    <col min="3075" max="3075" width="10.6640625" style="42" customWidth="1"/>
    <col min="3076" max="3076" width="37.88671875" style="42" customWidth="1"/>
    <col min="3077" max="3077" width="42.6640625" style="42" customWidth="1"/>
    <col min="3078" max="3327" width="9.109375" style="42"/>
    <col min="3328" max="3328" width="17.88671875" style="42" customWidth="1"/>
    <col min="3329" max="3329" width="91.109375" style="42" customWidth="1"/>
    <col min="3330" max="3330" width="8.5546875" style="42" customWidth="1"/>
    <col min="3331" max="3331" width="10.6640625" style="42" customWidth="1"/>
    <col min="3332" max="3332" width="37.88671875" style="42" customWidth="1"/>
    <col min="3333" max="3333" width="42.6640625" style="42" customWidth="1"/>
    <col min="3334" max="3583" width="9.109375" style="42"/>
    <col min="3584" max="3584" width="17.88671875" style="42" customWidth="1"/>
    <col min="3585" max="3585" width="91.109375" style="42" customWidth="1"/>
    <col min="3586" max="3586" width="8.5546875" style="42" customWidth="1"/>
    <col min="3587" max="3587" width="10.6640625" style="42" customWidth="1"/>
    <col min="3588" max="3588" width="37.88671875" style="42" customWidth="1"/>
    <col min="3589" max="3589" width="42.6640625" style="42" customWidth="1"/>
    <col min="3590" max="3839" width="9.109375" style="42"/>
    <col min="3840" max="3840" width="17.88671875" style="42" customWidth="1"/>
    <col min="3841" max="3841" width="91.109375" style="42" customWidth="1"/>
    <col min="3842" max="3842" width="8.5546875" style="42" customWidth="1"/>
    <col min="3843" max="3843" width="10.6640625" style="42" customWidth="1"/>
    <col min="3844" max="3844" width="37.88671875" style="42" customWidth="1"/>
    <col min="3845" max="3845" width="42.6640625" style="42" customWidth="1"/>
    <col min="3846" max="4095" width="9.109375" style="42"/>
    <col min="4096" max="4096" width="17.88671875" style="42" customWidth="1"/>
    <col min="4097" max="4097" width="91.109375" style="42" customWidth="1"/>
    <col min="4098" max="4098" width="8.5546875" style="42" customWidth="1"/>
    <col min="4099" max="4099" width="10.6640625" style="42" customWidth="1"/>
    <col min="4100" max="4100" width="37.88671875" style="42" customWidth="1"/>
    <col min="4101" max="4101" width="42.6640625" style="42" customWidth="1"/>
    <col min="4102" max="4351" width="9.109375" style="42"/>
    <col min="4352" max="4352" width="17.88671875" style="42" customWidth="1"/>
    <col min="4353" max="4353" width="91.109375" style="42" customWidth="1"/>
    <col min="4354" max="4354" width="8.5546875" style="42" customWidth="1"/>
    <col min="4355" max="4355" width="10.6640625" style="42" customWidth="1"/>
    <col min="4356" max="4356" width="37.88671875" style="42" customWidth="1"/>
    <col min="4357" max="4357" width="42.6640625" style="42" customWidth="1"/>
    <col min="4358" max="4607" width="9.109375" style="42"/>
    <col min="4608" max="4608" width="17.88671875" style="42" customWidth="1"/>
    <col min="4609" max="4609" width="91.109375" style="42" customWidth="1"/>
    <col min="4610" max="4610" width="8.5546875" style="42" customWidth="1"/>
    <col min="4611" max="4611" width="10.6640625" style="42" customWidth="1"/>
    <col min="4612" max="4612" width="37.88671875" style="42" customWidth="1"/>
    <col min="4613" max="4613" width="42.6640625" style="42" customWidth="1"/>
    <col min="4614" max="4863" width="9.109375" style="42"/>
    <col min="4864" max="4864" width="17.88671875" style="42" customWidth="1"/>
    <col min="4865" max="4865" width="91.109375" style="42" customWidth="1"/>
    <col min="4866" max="4866" width="8.5546875" style="42" customWidth="1"/>
    <col min="4867" max="4867" width="10.6640625" style="42" customWidth="1"/>
    <col min="4868" max="4868" width="37.88671875" style="42" customWidth="1"/>
    <col min="4869" max="4869" width="42.6640625" style="42" customWidth="1"/>
    <col min="4870" max="5119" width="9.109375" style="42"/>
    <col min="5120" max="5120" width="17.88671875" style="42" customWidth="1"/>
    <col min="5121" max="5121" width="91.109375" style="42" customWidth="1"/>
    <col min="5122" max="5122" width="8.5546875" style="42" customWidth="1"/>
    <col min="5123" max="5123" width="10.6640625" style="42" customWidth="1"/>
    <col min="5124" max="5124" width="37.88671875" style="42" customWidth="1"/>
    <col min="5125" max="5125" width="42.6640625" style="42" customWidth="1"/>
    <col min="5126" max="5375" width="9.109375" style="42"/>
    <col min="5376" max="5376" width="17.88671875" style="42" customWidth="1"/>
    <col min="5377" max="5377" width="91.109375" style="42" customWidth="1"/>
    <col min="5378" max="5378" width="8.5546875" style="42" customWidth="1"/>
    <col min="5379" max="5379" width="10.6640625" style="42" customWidth="1"/>
    <col min="5380" max="5380" width="37.88671875" style="42" customWidth="1"/>
    <col min="5381" max="5381" width="42.6640625" style="42" customWidth="1"/>
    <col min="5382" max="5631" width="9.109375" style="42"/>
    <col min="5632" max="5632" width="17.88671875" style="42" customWidth="1"/>
    <col min="5633" max="5633" width="91.109375" style="42" customWidth="1"/>
    <col min="5634" max="5634" width="8.5546875" style="42" customWidth="1"/>
    <col min="5635" max="5635" width="10.6640625" style="42" customWidth="1"/>
    <col min="5636" max="5636" width="37.88671875" style="42" customWidth="1"/>
    <col min="5637" max="5637" width="42.6640625" style="42" customWidth="1"/>
    <col min="5638" max="5887" width="9.109375" style="42"/>
    <col min="5888" max="5888" width="17.88671875" style="42" customWidth="1"/>
    <col min="5889" max="5889" width="91.109375" style="42" customWidth="1"/>
    <col min="5890" max="5890" width="8.5546875" style="42" customWidth="1"/>
    <col min="5891" max="5891" width="10.6640625" style="42" customWidth="1"/>
    <col min="5892" max="5892" width="37.88671875" style="42" customWidth="1"/>
    <col min="5893" max="5893" width="42.6640625" style="42" customWidth="1"/>
    <col min="5894" max="6143" width="9.109375" style="42"/>
    <col min="6144" max="6144" width="17.88671875" style="42" customWidth="1"/>
    <col min="6145" max="6145" width="91.109375" style="42" customWidth="1"/>
    <col min="6146" max="6146" width="8.5546875" style="42" customWidth="1"/>
    <col min="6147" max="6147" width="10.6640625" style="42" customWidth="1"/>
    <col min="6148" max="6148" width="37.88671875" style="42" customWidth="1"/>
    <col min="6149" max="6149" width="42.6640625" style="42" customWidth="1"/>
    <col min="6150" max="6399" width="9.109375" style="42"/>
    <col min="6400" max="6400" width="17.88671875" style="42" customWidth="1"/>
    <col min="6401" max="6401" width="91.109375" style="42" customWidth="1"/>
    <col min="6402" max="6402" width="8.5546875" style="42" customWidth="1"/>
    <col min="6403" max="6403" width="10.6640625" style="42" customWidth="1"/>
    <col min="6404" max="6404" width="37.88671875" style="42" customWidth="1"/>
    <col min="6405" max="6405" width="42.6640625" style="42" customWidth="1"/>
    <col min="6406" max="6655" width="9.109375" style="42"/>
    <col min="6656" max="6656" width="17.88671875" style="42" customWidth="1"/>
    <col min="6657" max="6657" width="91.109375" style="42" customWidth="1"/>
    <col min="6658" max="6658" width="8.5546875" style="42" customWidth="1"/>
    <col min="6659" max="6659" width="10.6640625" style="42" customWidth="1"/>
    <col min="6660" max="6660" width="37.88671875" style="42" customWidth="1"/>
    <col min="6661" max="6661" width="42.6640625" style="42" customWidth="1"/>
    <col min="6662" max="6911" width="9.109375" style="42"/>
    <col min="6912" max="6912" width="17.88671875" style="42" customWidth="1"/>
    <col min="6913" max="6913" width="91.109375" style="42" customWidth="1"/>
    <col min="6914" max="6914" width="8.5546875" style="42" customWidth="1"/>
    <col min="6915" max="6915" width="10.6640625" style="42" customWidth="1"/>
    <col min="6916" max="6916" width="37.88671875" style="42" customWidth="1"/>
    <col min="6917" max="6917" width="42.6640625" style="42" customWidth="1"/>
    <col min="6918" max="7167" width="9.109375" style="42"/>
    <col min="7168" max="7168" width="17.88671875" style="42" customWidth="1"/>
    <col min="7169" max="7169" width="91.109375" style="42" customWidth="1"/>
    <col min="7170" max="7170" width="8.5546875" style="42" customWidth="1"/>
    <col min="7171" max="7171" width="10.6640625" style="42" customWidth="1"/>
    <col min="7172" max="7172" width="37.88671875" style="42" customWidth="1"/>
    <col min="7173" max="7173" width="42.6640625" style="42" customWidth="1"/>
    <col min="7174" max="7423" width="9.109375" style="42"/>
    <col min="7424" max="7424" width="17.88671875" style="42" customWidth="1"/>
    <col min="7425" max="7425" width="91.109375" style="42" customWidth="1"/>
    <col min="7426" max="7426" width="8.5546875" style="42" customWidth="1"/>
    <col min="7427" max="7427" width="10.6640625" style="42" customWidth="1"/>
    <col min="7428" max="7428" width="37.88671875" style="42" customWidth="1"/>
    <col min="7429" max="7429" width="42.6640625" style="42" customWidth="1"/>
    <col min="7430" max="7679" width="9.109375" style="42"/>
    <col min="7680" max="7680" width="17.88671875" style="42" customWidth="1"/>
    <col min="7681" max="7681" width="91.109375" style="42" customWidth="1"/>
    <col min="7682" max="7682" width="8.5546875" style="42" customWidth="1"/>
    <col min="7683" max="7683" width="10.6640625" style="42" customWidth="1"/>
    <col min="7684" max="7684" width="37.88671875" style="42" customWidth="1"/>
    <col min="7685" max="7685" width="42.6640625" style="42" customWidth="1"/>
    <col min="7686" max="7935" width="9.109375" style="42"/>
    <col min="7936" max="7936" width="17.88671875" style="42" customWidth="1"/>
    <col min="7937" max="7937" width="91.109375" style="42" customWidth="1"/>
    <col min="7938" max="7938" width="8.5546875" style="42" customWidth="1"/>
    <col min="7939" max="7939" width="10.6640625" style="42" customWidth="1"/>
    <col min="7940" max="7940" width="37.88671875" style="42" customWidth="1"/>
    <col min="7941" max="7941" width="42.6640625" style="42" customWidth="1"/>
    <col min="7942" max="8191" width="9.109375" style="42"/>
    <col min="8192" max="8192" width="17.88671875" style="42" customWidth="1"/>
    <col min="8193" max="8193" width="91.109375" style="42" customWidth="1"/>
    <col min="8194" max="8194" width="8.5546875" style="42" customWidth="1"/>
    <col min="8195" max="8195" width="10.6640625" style="42" customWidth="1"/>
    <col min="8196" max="8196" width="37.88671875" style="42" customWidth="1"/>
    <col min="8197" max="8197" width="42.6640625" style="42" customWidth="1"/>
    <col min="8198" max="8447" width="9.109375" style="42"/>
    <col min="8448" max="8448" width="17.88671875" style="42" customWidth="1"/>
    <col min="8449" max="8449" width="91.109375" style="42" customWidth="1"/>
    <col min="8450" max="8450" width="8.5546875" style="42" customWidth="1"/>
    <col min="8451" max="8451" width="10.6640625" style="42" customWidth="1"/>
    <col min="8452" max="8452" width="37.88671875" style="42" customWidth="1"/>
    <col min="8453" max="8453" width="42.6640625" style="42" customWidth="1"/>
    <col min="8454" max="8703" width="9.109375" style="42"/>
    <col min="8704" max="8704" width="17.88671875" style="42" customWidth="1"/>
    <col min="8705" max="8705" width="91.109375" style="42" customWidth="1"/>
    <col min="8706" max="8706" width="8.5546875" style="42" customWidth="1"/>
    <col min="8707" max="8707" width="10.6640625" style="42" customWidth="1"/>
    <col min="8708" max="8708" width="37.88671875" style="42" customWidth="1"/>
    <col min="8709" max="8709" width="42.6640625" style="42" customWidth="1"/>
    <col min="8710" max="8959" width="9.109375" style="42"/>
    <col min="8960" max="8960" width="17.88671875" style="42" customWidth="1"/>
    <col min="8961" max="8961" width="91.109375" style="42" customWidth="1"/>
    <col min="8962" max="8962" width="8.5546875" style="42" customWidth="1"/>
    <col min="8963" max="8963" width="10.6640625" style="42" customWidth="1"/>
    <col min="8964" max="8964" width="37.88671875" style="42" customWidth="1"/>
    <col min="8965" max="8965" width="42.6640625" style="42" customWidth="1"/>
    <col min="8966" max="9215" width="9.109375" style="42"/>
    <col min="9216" max="9216" width="17.88671875" style="42" customWidth="1"/>
    <col min="9217" max="9217" width="91.109375" style="42" customWidth="1"/>
    <col min="9218" max="9218" width="8.5546875" style="42" customWidth="1"/>
    <col min="9219" max="9219" width="10.6640625" style="42" customWidth="1"/>
    <col min="9220" max="9220" width="37.88671875" style="42" customWidth="1"/>
    <col min="9221" max="9221" width="42.6640625" style="42" customWidth="1"/>
    <col min="9222" max="9471" width="9.109375" style="42"/>
    <col min="9472" max="9472" width="17.88671875" style="42" customWidth="1"/>
    <col min="9473" max="9473" width="91.109375" style="42" customWidth="1"/>
    <col min="9474" max="9474" width="8.5546875" style="42" customWidth="1"/>
    <col min="9475" max="9475" width="10.6640625" style="42" customWidth="1"/>
    <col min="9476" max="9476" width="37.88671875" style="42" customWidth="1"/>
    <col min="9477" max="9477" width="42.6640625" style="42" customWidth="1"/>
    <col min="9478" max="9727" width="9.109375" style="42"/>
    <col min="9728" max="9728" width="17.88671875" style="42" customWidth="1"/>
    <col min="9729" max="9729" width="91.109375" style="42" customWidth="1"/>
    <col min="9730" max="9730" width="8.5546875" style="42" customWidth="1"/>
    <col min="9731" max="9731" width="10.6640625" style="42" customWidth="1"/>
    <col min="9732" max="9732" width="37.88671875" style="42" customWidth="1"/>
    <col min="9733" max="9733" width="42.6640625" style="42" customWidth="1"/>
    <col min="9734" max="9983" width="9.109375" style="42"/>
    <col min="9984" max="9984" width="17.88671875" style="42" customWidth="1"/>
    <col min="9985" max="9985" width="91.109375" style="42" customWidth="1"/>
    <col min="9986" max="9986" width="8.5546875" style="42" customWidth="1"/>
    <col min="9987" max="9987" width="10.6640625" style="42" customWidth="1"/>
    <col min="9988" max="9988" width="37.88671875" style="42" customWidth="1"/>
    <col min="9989" max="9989" width="42.6640625" style="42" customWidth="1"/>
    <col min="9990" max="10239" width="9.109375" style="42"/>
    <col min="10240" max="10240" width="17.88671875" style="42" customWidth="1"/>
    <col min="10241" max="10241" width="91.109375" style="42" customWidth="1"/>
    <col min="10242" max="10242" width="8.5546875" style="42" customWidth="1"/>
    <col min="10243" max="10243" width="10.6640625" style="42" customWidth="1"/>
    <col min="10244" max="10244" width="37.88671875" style="42" customWidth="1"/>
    <col min="10245" max="10245" width="42.6640625" style="42" customWidth="1"/>
    <col min="10246" max="10495" width="9.109375" style="42"/>
    <col min="10496" max="10496" width="17.88671875" style="42" customWidth="1"/>
    <col min="10497" max="10497" width="91.109375" style="42" customWidth="1"/>
    <col min="10498" max="10498" width="8.5546875" style="42" customWidth="1"/>
    <col min="10499" max="10499" width="10.6640625" style="42" customWidth="1"/>
    <col min="10500" max="10500" width="37.88671875" style="42" customWidth="1"/>
    <col min="10501" max="10501" width="42.6640625" style="42" customWidth="1"/>
    <col min="10502" max="10751" width="9.109375" style="42"/>
    <col min="10752" max="10752" width="17.88671875" style="42" customWidth="1"/>
    <col min="10753" max="10753" width="91.109375" style="42" customWidth="1"/>
    <col min="10754" max="10754" width="8.5546875" style="42" customWidth="1"/>
    <col min="10755" max="10755" width="10.6640625" style="42" customWidth="1"/>
    <col min="10756" max="10756" width="37.88671875" style="42" customWidth="1"/>
    <col min="10757" max="10757" width="42.6640625" style="42" customWidth="1"/>
    <col min="10758" max="11007" width="9.109375" style="42"/>
    <col min="11008" max="11008" width="17.88671875" style="42" customWidth="1"/>
    <col min="11009" max="11009" width="91.109375" style="42" customWidth="1"/>
    <col min="11010" max="11010" width="8.5546875" style="42" customWidth="1"/>
    <col min="11011" max="11011" width="10.6640625" style="42" customWidth="1"/>
    <col min="11012" max="11012" width="37.88671875" style="42" customWidth="1"/>
    <col min="11013" max="11013" width="42.6640625" style="42" customWidth="1"/>
    <col min="11014" max="11263" width="9.109375" style="42"/>
    <col min="11264" max="11264" width="17.88671875" style="42" customWidth="1"/>
    <col min="11265" max="11265" width="91.109375" style="42" customWidth="1"/>
    <col min="11266" max="11266" width="8.5546875" style="42" customWidth="1"/>
    <col min="11267" max="11267" width="10.6640625" style="42" customWidth="1"/>
    <col min="11268" max="11268" width="37.88671875" style="42" customWidth="1"/>
    <col min="11269" max="11269" width="42.6640625" style="42" customWidth="1"/>
    <col min="11270" max="11519" width="9.109375" style="42"/>
    <col min="11520" max="11520" width="17.88671875" style="42" customWidth="1"/>
    <col min="11521" max="11521" width="91.109375" style="42" customWidth="1"/>
    <col min="11522" max="11522" width="8.5546875" style="42" customWidth="1"/>
    <col min="11523" max="11523" width="10.6640625" style="42" customWidth="1"/>
    <col min="11524" max="11524" width="37.88671875" style="42" customWidth="1"/>
    <col min="11525" max="11525" width="42.6640625" style="42" customWidth="1"/>
    <col min="11526" max="11775" width="9.109375" style="42"/>
    <col min="11776" max="11776" width="17.88671875" style="42" customWidth="1"/>
    <col min="11777" max="11777" width="91.109375" style="42" customWidth="1"/>
    <col min="11778" max="11778" width="8.5546875" style="42" customWidth="1"/>
    <col min="11779" max="11779" width="10.6640625" style="42" customWidth="1"/>
    <col min="11780" max="11780" width="37.88671875" style="42" customWidth="1"/>
    <col min="11781" max="11781" width="42.6640625" style="42" customWidth="1"/>
    <col min="11782" max="12031" width="9.109375" style="42"/>
    <col min="12032" max="12032" width="17.88671875" style="42" customWidth="1"/>
    <col min="12033" max="12033" width="91.109375" style="42" customWidth="1"/>
    <col min="12034" max="12034" width="8.5546875" style="42" customWidth="1"/>
    <col min="12035" max="12035" width="10.6640625" style="42" customWidth="1"/>
    <col min="12036" max="12036" width="37.88671875" style="42" customWidth="1"/>
    <col min="12037" max="12037" width="42.6640625" style="42" customWidth="1"/>
    <col min="12038" max="12287" width="9.109375" style="42"/>
    <col min="12288" max="12288" width="17.88671875" style="42" customWidth="1"/>
    <col min="12289" max="12289" width="91.109375" style="42" customWidth="1"/>
    <col min="12290" max="12290" width="8.5546875" style="42" customWidth="1"/>
    <col min="12291" max="12291" width="10.6640625" style="42" customWidth="1"/>
    <col min="12292" max="12292" width="37.88671875" style="42" customWidth="1"/>
    <col min="12293" max="12293" width="42.6640625" style="42" customWidth="1"/>
    <col min="12294" max="12543" width="9.109375" style="42"/>
    <col min="12544" max="12544" width="17.88671875" style="42" customWidth="1"/>
    <col min="12545" max="12545" width="91.109375" style="42" customWidth="1"/>
    <col min="12546" max="12546" width="8.5546875" style="42" customWidth="1"/>
    <col min="12547" max="12547" width="10.6640625" style="42" customWidth="1"/>
    <col min="12548" max="12548" width="37.88671875" style="42" customWidth="1"/>
    <col min="12549" max="12549" width="42.6640625" style="42" customWidth="1"/>
    <col min="12550" max="12799" width="9.109375" style="42"/>
    <col min="12800" max="12800" width="17.88671875" style="42" customWidth="1"/>
    <col min="12801" max="12801" width="91.109375" style="42" customWidth="1"/>
    <col min="12802" max="12802" width="8.5546875" style="42" customWidth="1"/>
    <col min="12803" max="12803" width="10.6640625" style="42" customWidth="1"/>
    <col min="12804" max="12804" width="37.88671875" style="42" customWidth="1"/>
    <col min="12805" max="12805" width="42.6640625" style="42" customWidth="1"/>
    <col min="12806" max="13055" width="9.109375" style="42"/>
    <col min="13056" max="13056" width="17.88671875" style="42" customWidth="1"/>
    <col min="13057" max="13057" width="91.109375" style="42" customWidth="1"/>
    <col min="13058" max="13058" width="8.5546875" style="42" customWidth="1"/>
    <col min="13059" max="13059" width="10.6640625" style="42" customWidth="1"/>
    <col min="13060" max="13060" width="37.88671875" style="42" customWidth="1"/>
    <col min="13061" max="13061" width="42.6640625" style="42" customWidth="1"/>
    <col min="13062" max="13311" width="9.109375" style="42"/>
    <col min="13312" max="13312" width="17.88671875" style="42" customWidth="1"/>
    <col min="13313" max="13313" width="91.109375" style="42" customWidth="1"/>
    <col min="13314" max="13314" width="8.5546875" style="42" customWidth="1"/>
    <col min="13315" max="13315" width="10.6640625" style="42" customWidth="1"/>
    <col min="13316" max="13316" width="37.88671875" style="42" customWidth="1"/>
    <col min="13317" max="13317" width="42.6640625" style="42" customWidth="1"/>
    <col min="13318" max="13567" width="9.109375" style="42"/>
    <col min="13568" max="13568" width="17.88671875" style="42" customWidth="1"/>
    <col min="13569" max="13569" width="91.109375" style="42" customWidth="1"/>
    <col min="13570" max="13570" width="8.5546875" style="42" customWidth="1"/>
    <col min="13571" max="13571" width="10.6640625" style="42" customWidth="1"/>
    <col min="13572" max="13572" width="37.88671875" style="42" customWidth="1"/>
    <col min="13573" max="13573" width="42.6640625" style="42" customWidth="1"/>
    <col min="13574" max="13823" width="9.109375" style="42"/>
    <col min="13824" max="13824" width="17.88671875" style="42" customWidth="1"/>
    <col min="13825" max="13825" width="91.109375" style="42" customWidth="1"/>
    <col min="13826" max="13826" width="8.5546875" style="42" customWidth="1"/>
    <col min="13827" max="13827" width="10.6640625" style="42" customWidth="1"/>
    <col min="13828" max="13828" width="37.88671875" style="42" customWidth="1"/>
    <col min="13829" max="13829" width="42.6640625" style="42" customWidth="1"/>
    <col min="13830" max="14079" width="9.109375" style="42"/>
    <col min="14080" max="14080" width="17.88671875" style="42" customWidth="1"/>
    <col min="14081" max="14081" width="91.109375" style="42" customWidth="1"/>
    <col min="14082" max="14082" width="8.5546875" style="42" customWidth="1"/>
    <col min="14083" max="14083" width="10.6640625" style="42" customWidth="1"/>
    <col min="14084" max="14084" width="37.88671875" style="42" customWidth="1"/>
    <col min="14085" max="14085" width="42.6640625" style="42" customWidth="1"/>
    <col min="14086" max="14335" width="9.109375" style="42"/>
    <col min="14336" max="14336" width="17.88671875" style="42" customWidth="1"/>
    <col min="14337" max="14337" width="91.109375" style="42" customWidth="1"/>
    <col min="14338" max="14338" width="8.5546875" style="42" customWidth="1"/>
    <col min="14339" max="14339" width="10.6640625" style="42" customWidth="1"/>
    <col min="14340" max="14340" width="37.88671875" style="42" customWidth="1"/>
    <col min="14341" max="14341" width="42.6640625" style="42" customWidth="1"/>
    <col min="14342" max="14591" width="9.109375" style="42"/>
    <col min="14592" max="14592" width="17.88671875" style="42" customWidth="1"/>
    <col min="14593" max="14593" width="91.109375" style="42" customWidth="1"/>
    <col min="14594" max="14594" width="8.5546875" style="42" customWidth="1"/>
    <col min="14595" max="14595" width="10.6640625" style="42" customWidth="1"/>
    <col min="14596" max="14596" width="37.88671875" style="42" customWidth="1"/>
    <col min="14597" max="14597" width="42.6640625" style="42" customWidth="1"/>
    <col min="14598" max="14847" width="9.109375" style="42"/>
    <col min="14848" max="14848" width="17.88671875" style="42" customWidth="1"/>
    <col min="14849" max="14849" width="91.109375" style="42" customWidth="1"/>
    <col min="14850" max="14850" width="8.5546875" style="42" customWidth="1"/>
    <col min="14851" max="14851" width="10.6640625" style="42" customWidth="1"/>
    <col min="14852" max="14852" width="37.88671875" style="42" customWidth="1"/>
    <col min="14853" max="14853" width="42.6640625" style="42" customWidth="1"/>
    <col min="14854" max="15103" width="9.109375" style="42"/>
    <col min="15104" max="15104" width="17.88671875" style="42" customWidth="1"/>
    <col min="15105" max="15105" width="91.109375" style="42" customWidth="1"/>
    <col min="15106" max="15106" width="8.5546875" style="42" customWidth="1"/>
    <col min="15107" max="15107" width="10.6640625" style="42" customWidth="1"/>
    <col min="15108" max="15108" width="37.88671875" style="42" customWidth="1"/>
    <col min="15109" max="15109" width="42.6640625" style="42" customWidth="1"/>
    <col min="15110" max="15359" width="9.109375" style="42"/>
    <col min="15360" max="15360" width="17.88671875" style="42" customWidth="1"/>
    <col min="15361" max="15361" width="91.109375" style="42" customWidth="1"/>
    <col min="15362" max="15362" width="8.5546875" style="42" customWidth="1"/>
    <col min="15363" max="15363" width="10.6640625" style="42" customWidth="1"/>
    <col min="15364" max="15364" width="37.88671875" style="42" customWidth="1"/>
    <col min="15365" max="15365" width="42.6640625" style="42" customWidth="1"/>
    <col min="15366" max="15615" width="9.109375" style="42"/>
    <col min="15616" max="15616" width="17.88671875" style="42" customWidth="1"/>
    <col min="15617" max="15617" width="91.109375" style="42" customWidth="1"/>
    <col min="15618" max="15618" width="8.5546875" style="42" customWidth="1"/>
    <col min="15619" max="15619" width="10.6640625" style="42" customWidth="1"/>
    <col min="15620" max="15620" width="37.88671875" style="42" customWidth="1"/>
    <col min="15621" max="15621" width="42.6640625" style="42" customWidth="1"/>
    <col min="15622" max="15871" width="9.109375" style="42"/>
    <col min="15872" max="15872" width="17.88671875" style="42" customWidth="1"/>
    <col min="15873" max="15873" width="91.109375" style="42" customWidth="1"/>
    <col min="15874" max="15874" width="8.5546875" style="42" customWidth="1"/>
    <col min="15875" max="15875" width="10.6640625" style="42" customWidth="1"/>
    <col min="15876" max="15876" width="37.88671875" style="42" customWidth="1"/>
    <col min="15877" max="15877" width="42.6640625" style="42" customWidth="1"/>
    <col min="15878" max="16127" width="9.109375" style="42"/>
    <col min="16128" max="16128" width="17.88671875" style="42" customWidth="1"/>
    <col min="16129" max="16129" width="91.109375" style="42" customWidth="1"/>
    <col min="16130" max="16130" width="8.5546875" style="42" customWidth="1"/>
    <col min="16131" max="16131" width="10.6640625" style="42" customWidth="1"/>
    <col min="16132" max="16132" width="37.88671875" style="42" customWidth="1"/>
    <col min="16133" max="16133" width="42.6640625" style="42" customWidth="1"/>
    <col min="16134" max="16381" width="9.109375" style="42"/>
    <col min="16382" max="16382" width="9.109375" style="42" customWidth="1"/>
    <col min="16383" max="16384" width="9.109375" style="42"/>
  </cols>
  <sheetData>
    <row r="1" spans="1:6" s="53" customFormat="1" ht="78.75" customHeight="1">
      <c r="A1" s="190" t="s">
        <v>11</v>
      </c>
      <c r="B1" s="306" t="s">
        <v>233</v>
      </c>
      <c r="C1" s="306"/>
      <c r="D1" s="306"/>
      <c r="E1" s="306"/>
      <c r="F1" s="52" t="s">
        <v>460</v>
      </c>
    </row>
    <row r="2" spans="1:6" s="54" customFormat="1" ht="35.25" customHeight="1">
      <c r="A2" s="304" t="s">
        <v>518</v>
      </c>
      <c r="B2" s="304"/>
      <c r="C2" s="304"/>
      <c r="D2" s="304"/>
      <c r="E2" s="304"/>
      <c r="F2" s="304"/>
    </row>
    <row r="3" spans="1:6" s="55" customFormat="1" ht="145.5" customHeight="1">
      <c r="A3" s="308" t="s">
        <v>234</v>
      </c>
      <c r="B3" s="293" t="s">
        <v>2</v>
      </c>
      <c r="C3" s="309" t="s">
        <v>3</v>
      </c>
      <c r="D3" s="309" t="s">
        <v>456</v>
      </c>
      <c r="E3" s="110" t="s">
        <v>458</v>
      </c>
      <c r="F3" s="110" t="s">
        <v>459</v>
      </c>
    </row>
    <row r="4" spans="1:6" s="57" customFormat="1" ht="22.5" customHeight="1">
      <c r="A4" s="308"/>
      <c r="B4" s="293"/>
      <c r="C4" s="309"/>
      <c r="D4" s="309"/>
      <c r="E4" s="56" t="s">
        <v>0</v>
      </c>
      <c r="F4" s="56" t="s">
        <v>0</v>
      </c>
    </row>
    <row r="5" spans="1:6" s="60" customFormat="1" ht="26.25" customHeight="1">
      <c r="A5" s="58"/>
      <c r="B5" s="58"/>
      <c r="C5" s="59" t="s">
        <v>4</v>
      </c>
      <c r="D5" s="59" t="s">
        <v>5</v>
      </c>
      <c r="E5" s="59" t="s">
        <v>6</v>
      </c>
      <c r="F5" s="59" t="s">
        <v>7</v>
      </c>
    </row>
    <row r="6" spans="1:6" s="60" customFormat="1" ht="69.75" customHeight="1">
      <c r="A6" s="58" t="s">
        <v>236</v>
      </c>
      <c r="B6" s="61" t="s">
        <v>237</v>
      </c>
      <c r="C6" s="62"/>
      <c r="D6" s="62"/>
      <c r="E6" s="63"/>
      <c r="F6" s="63"/>
    </row>
    <row r="7" spans="1:6" s="60" customFormat="1" ht="42" customHeight="1">
      <c r="A7" s="191" t="s">
        <v>238</v>
      </c>
      <c r="B7" s="33" t="s">
        <v>239</v>
      </c>
      <c r="C7" s="64" t="s">
        <v>222</v>
      </c>
      <c r="D7" s="65">
        <v>7200</v>
      </c>
      <c r="E7" s="66">
        <v>1</v>
      </c>
      <c r="F7" s="192" t="s">
        <v>473</v>
      </c>
    </row>
    <row r="8" spans="1:6" s="60" customFormat="1" ht="33.75" customHeight="1">
      <c r="A8" s="191" t="s">
        <v>240</v>
      </c>
      <c r="B8" s="33" t="s">
        <v>241</v>
      </c>
      <c r="C8" s="64" t="s">
        <v>12</v>
      </c>
      <c r="D8" s="65">
        <v>10</v>
      </c>
      <c r="E8" s="66">
        <v>0</v>
      </c>
      <c r="F8" s="192">
        <f>E8*D8</f>
        <v>0</v>
      </c>
    </row>
    <row r="9" spans="1:6" s="60" customFormat="1" ht="47.25" customHeight="1">
      <c r="A9" s="191" t="s">
        <v>242</v>
      </c>
      <c r="B9" s="33" t="s">
        <v>243</v>
      </c>
      <c r="C9" s="64" t="s">
        <v>222</v>
      </c>
      <c r="D9" s="65">
        <v>7200</v>
      </c>
      <c r="E9" s="66">
        <v>0</v>
      </c>
      <c r="F9" s="192">
        <f>E9*D9</f>
        <v>0</v>
      </c>
    </row>
    <row r="10" spans="1:6" s="60" customFormat="1" ht="47.25" customHeight="1">
      <c r="A10" s="191"/>
      <c r="B10" s="67" t="s">
        <v>244</v>
      </c>
      <c r="C10" s="64"/>
      <c r="D10" s="65"/>
      <c r="E10" s="66"/>
      <c r="F10" s="192"/>
    </row>
    <row r="11" spans="1:6" s="60" customFormat="1" ht="21.75" customHeight="1">
      <c r="A11" s="58" t="s">
        <v>245</v>
      </c>
      <c r="B11" s="68" t="s">
        <v>246</v>
      </c>
      <c r="C11" s="64"/>
      <c r="D11" s="65"/>
      <c r="E11" s="105"/>
      <c r="F11" s="192"/>
    </row>
    <row r="12" spans="1:6" s="60" customFormat="1" ht="122.25" customHeight="1">
      <c r="A12" s="191" t="s">
        <v>247</v>
      </c>
      <c r="B12" s="33" t="s">
        <v>478</v>
      </c>
      <c r="C12" s="64" t="s">
        <v>222</v>
      </c>
      <c r="D12" s="65">
        <v>7200</v>
      </c>
      <c r="E12" s="66">
        <v>0</v>
      </c>
      <c r="F12" s="192">
        <f t="shared" ref="F12:F17" si="0">E12*D12</f>
        <v>0</v>
      </c>
    </row>
    <row r="13" spans="1:6" s="60" customFormat="1" ht="59.25" customHeight="1">
      <c r="A13" s="191" t="s">
        <v>248</v>
      </c>
      <c r="B13" s="33" t="s">
        <v>479</v>
      </c>
      <c r="C13" s="64" t="s">
        <v>222</v>
      </c>
      <c r="D13" s="65">
        <f>D12</f>
        <v>7200</v>
      </c>
      <c r="E13" s="66">
        <v>0</v>
      </c>
      <c r="F13" s="192">
        <f t="shared" si="0"/>
        <v>0</v>
      </c>
    </row>
    <row r="14" spans="1:6" s="60" customFormat="1" ht="21.75" customHeight="1">
      <c r="A14" s="191" t="s">
        <v>249</v>
      </c>
      <c r="B14" s="33" t="s">
        <v>250</v>
      </c>
      <c r="C14" s="64" t="s">
        <v>222</v>
      </c>
      <c r="D14" s="65">
        <v>50</v>
      </c>
      <c r="E14" s="66">
        <v>0</v>
      </c>
      <c r="F14" s="192">
        <f t="shared" si="0"/>
        <v>0</v>
      </c>
    </row>
    <row r="15" spans="1:6" s="60" customFormat="1" ht="35.25" customHeight="1">
      <c r="A15" s="191" t="s">
        <v>251</v>
      </c>
      <c r="B15" s="33" t="s">
        <v>252</v>
      </c>
      <c r="C15" s="64" t="s">
        <v>12</v>
      </c>
      <c r="D15" s="65">
        <v>10</v>
      </c>
      <c r="E15" s="66">
        <v>0</v>
      </c>
      <c r="F15" s="192">
        <f t="shared" si="0"/>
        <v>0</v>
      </c>
    </row>
    <row r="16" spans="1:6" s="60" customFormat="1" ht="29.25" customHeight="1">
      <c r="A16" s="191" t="s">
        <v>253</v>
      </c>
      <c r="B16" s="33" t="s">
        <v>254</v>
      </c>
      <c r="C16" s="64" t="s">
        <v>255</v>
      </c>
      <c r="D16" s="65">
        <v>10</v>
      </c>
      <c r="E16" s="66">
        <v>0</v>
      </c>
      <c r="F16" s="192">
        <f t="shared" si="0"/>
        <v>0</v>
      </c>
    </row>
    <row r="17" spans="1:6" s="60" customFormat="1" ht="59.25" customHeight="1">
      <c r="A17" s="191" t="s">
        <v>256</v>
      </c>
      <c r="B17" s="33" t="s">
        <v>257</v>
      </c>
      <c r="C17" s="64" t="s">
        <v>255</v>
      </c>
      <c r="D17" s="65">
        <v>1</v>
      </c>
      <c r="E17" s="66">
        <v>0</v>
      </c>
      <c r="F17" s="192">
        <f t="shared" si="0"/>
        <v>0</v>
      </c>
    </row>
    <row r="18" spans="1:6" s="60" customFormat="1" ht="29.25" customHeight="1">
      <c r="A18" s="191" t="s">
        <v>258</v>
      </c>
      <c r="B18" s="33" t="s">
        <v>259</v>
      </c>
      <c r="C18" s="64" t="s">
        <v>13</v>
      </c>
      <c r="D18" s="65">
        <v>100</v>
      </c>
      <c r="E18" s="66">
        <v>0</v>
      </c>
      <c r="F18" s="192">
        <f t="shared" ref="F18" si="1">E18*D18</f>
        <v>0</v>
      </c>
    </row>
    <row r="19" spans="1:6" s="60" customFormat="1" ht="30.75" customHeight="1">
      <c r="A19" s="307" t="s">
        <v>260</v>
      </c>
      <c r="B19" s="307"/>
      <c r="C19" s="300"/>
      <c r="D19" s="300"/>
      <c r="E19" s="66" t="s">
        <v>473</v>
      </c>
      <c r="F19" s="70">
        <f>ROUND(SUM(F7:F18),2)</f>
        <v>0</v>
      </c>
    </row>
  </sheetData>
  <sheetProtection password="CEE5" sheet="1" objects="1" scenarios="1" formatCells="0" formatColumns="0"/>
  <mergeCells count="8">
    <mergeCell ref="B1:E1"/>
    <mergeCell ref="A19:B19"/>
    <mergeCell ref="C19:D19"/>
    <mergeCell ref="A2:F2"/>
    <mergeCell ref="A3:A4"/>
    <mergeCell ref="B3:B4"/>
    <mergeCell ref="C3:C4"/>
    <mergeCell ref="D3:D4"/>
  </mergeCells>
  <printOptions horizontalCentered="1"/>
  <pageMargins left="0.70866141732283505" right="0.70866141732283505" top="0.74803040244969399" bottom="0.74803040244969399" header="0.31496062992126" footer="0.31496062992126"/>
  <pageSetup paperSize="9" scale="29" orientation="landscape" r:id="rId1"/>
  <headerFooter>
    <oddFooter>&amp;R&amp;9Page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SUMMARY</vt:lpstr>
      <vt:lpstr>Sec-A</vt:lpstr>
      <vt:lpstr>Sec-B</vt:lpstr>
      <vt:lpstr>SEC-C</vt:lpstr>
      <vt:lpstr>SEC D</vt:lpstr>
      <vt:lpstr>SEC E</vt:lpstr>
      <vt:lpstr>SEC F</vt:lpstr>
      <vt:lpstr>SEC G</vt:lpstr>
      <vt:lpstr>'SEC D'!Print_Area</vt:lpstr>
      <vt:lpstr>'SEC E'!Print_Area</vt:lpstr>
      <vt:lpstr>'SEC F'!Print_Area</vt:lpstr>
      <vt:lpstr>'SEC G'!Print_Area</vt:lpstr>
      <vt:lpstr>'Sec-A'!Print_Area</vt:lpstr>
      <vt:lpstr>'Sec-B'!Print_Area</vt:lpstr>
      <vt:lpstr>'SEC-C'!Print_Area</vt:lpstr>
      <vt:lpstr>SUMMARY!Print_Area</vt:lpstr>
      <vt:lpstr>'SEC D'!Print_Titles</vt:lpstr>
      <vt:lpstr>'SEC E'!Print_Titles</vt:lpstr>
      <vt:lpstr>'SEC F'!Print_Titles</vt:lpstr>
      <vt:lpstr>'SEC G'!Print_Titles</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2020-02-07T12:06:54Z</dcterms:modified>
</cp:coreProperties>
</file>